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eyer\OneDrive - UAB - The University of Alabama at Birmingham\Education Abroad\Faculty Programming\Faculty Led Programs\Faculty Led Templates\1 Proposal Process\"/>
    </mc:Choice>
  </mc:AlternateContent>
  <bookViews>
    <workbookView xWindow="3015" yWindow="1980" windowWidth="21600" windowHeight="12735" tabRatio="827" activeTab="1"/>
  </bookViews>
  <sheets>
    <sheet name="Instructions" sheetId="7" r:id="rId1"/>
    <sheet name="1 Program Expenses" sheetId="1" r:id="rId2"/>
    <sheet name="Budget Tracking Sheet" sheetId="8" r:id="rId3"/>
    <sheet name="Auto Data" sheetId="5" state="hidden" r:id="rId4"/>
  </sheets>
  <definedNames>
    <definedName name="_xlnm._FilterDatabase" localSheetId="3" hidden="1">'Auto Data'!$K$3:$L$5</definedName>
    <definedName name="answer">#REF!</definedName>
    <definedName name="answers">#REF!</definedName>
    <definedName name="APP">#REF!</definedName>
    <definedName name="Contact">#REF!</definedName>
    <definedName name="contacts">#REF!</definedName>
    <definedName name="Director">#REF!</definedName>
    <definedName name="E">#REF!</definedName>
    <definedName name="EAP">#REF!</definedName>
    <definedName name="fringe">'1 Program Expenses'!#REF!</definedName>
    <definedName name="Hours">#REF!</definedName>
    <definedName name="if">#REF!</definedName>
    <definedName name="_xlnm.Print_Area" localSheetId="1">'1 Program Expenses'!$A$2:$O$56</definedName>
    <definedName name="SS">#REF!</definedName>
    <definedName name="Status">#REF!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5" i="1" l="1"/>
  <c r="D31" i="1"/>
  <c r="E63" i="8"/>
  <c r="E26" i="8"/>
  <c r="E25" i="8"/>
  <c r="E27" i="8" s="1"/>
  <c r="D16" i="1" l="1"/>
  <c r="K32" i="1" l="1"/>
  <c r="E28" i="8" l="1"/>
  <c r="E64" i="8" s="1"/>
  <c r="G3" i="1" l="1"/>
  <c r="D44" i="1"/>
  <c r="D22" i="1"/>
  <c r="M9" i="1" l="1"/>
  <c r="J9" i="1"/>
  <c r="G9" i="1"/>
  <c r="G8" i="1"/>
  <c r="M6" i="1"/>
  <c r="M5" i="1"/>
  <c r="K6" i="1"/>
  <c r="K5" i="1"/>
  <c r="G6" i="1"/>
  <c r="G5" i="1"/>
  <c r="J3" i="1"/>
  <c r="M3" i="1"/>
  <c r="M2" i="1"/>
  <c r="J2" i="1"/>
  <c r="G2" i="1"/>
  <c r="G33" i="1"/>
  <c r="D48" i="1" l="1"/>
  <c r="D14" i="1"/>
  <c r="D24" i="1" s="1"/>
  <c r="D33" i="1" s="1"/>
  <c r="D38" i="1" s="1"/>
  <c r="I13" i="1" l="1"/>
  <c r="O22" i="1" l="1"/>
  <c r="M14" i="1" l="1"/>
  <c r="K15" i="1"/>
  <c r="M15" i="1"/>
  <c r="K16" i="1"/>
  <c r="I17" i="1"/>
  <c r="M16" i="1"/>
  <c r="K17" i="1"/>
  <c r="I18" i="1"/>
  <c r="M17" i="1"/>
  <c r="K18" i="1"/>
  <c r="I19" i="1"/>
  <c r="M18" i="1"/>
  <c r="K19" i="1"/>
  <c r="M19" i="1"/>
  <c r="K13" i="1"/>
  <c r="M13" i="1"/>
  <c r="I14" i="1"/>
  <c r="K14" i="1"/>
  <c r="I15" i="1"/>
  <c r="I16" i="1"/>
  <c r="D8" i="1" l="1"/>
  <c r="M8" i="1" l="1"/>
  <c r="G38" i="1" s="1"/>
  <c r="G37" i="1" l="1"/>
  <c r="M30" i="1" s="1"/>
  <c r="C8" i="1" l="1"/>
  <c r="J8" i="1" l="1"/>
  <c r="D55" i="1"/>
  <c r="O21" i="1" s="1"/>
  <c r="O25" i="1" s="1"/>
  <c r="O26" i="1" l="1"/>
  <c r="O27" i="1" l="1"/>
  <c r="O28" i="1" s="1"/>
</calcChain>
</file>

<file path=xl/sharedStrings.xml><?xml version="1.0" encoding="utf-8"?>
<sst xmlns="http://schemas.openxmlformats.org/spreadsheetml/2006/main" count="199" uniqueCount="164">
  <si>
    <t>Notes</t>
  </si>
  <si>
    <t>Amount</t>
  </si>
  <si>
    <t>Airfare</t>
  </si>
  <si>
    <t>Local Transportation</t>
  </si>
  <si>
    <t>General Program Expenses</t>
  </si>
  <si>
    <t>Supplies</t>
  </si>
  <si>
    <t>Total Faculty &amp; General Expenses</t>
  </si>
  <si>
    <t>Description</t>
  </si>
  <si>
    <t>Program Expenses Shared by Students</t>
  </si>
  <si>
    <t>Program Title</t>
  </si>
  <si>
    <t>Program Director</t>
  </si>
  <si>
    <t>Email</t>
  </si>
  <si>
    <t>Students</t>
  </si>
  <si>
    <t>(divide Total Non-Student Program Expenses by number of Students)</t>
  </si>
  <si>
    <t>Entry Fees</t>
  </si>
  <si>
    <t>Books/Supplies</t>
  </si>
  <si>
    <t>Visa</t>
  </si>
  <si>
    <t>Additional Pocket Money</t>
  </si>
  <si>
    <t>Notes/Special Circumstances</t>
  </si>
  <si>
    <t>Passport</t>
  </si>
  <si>
    <t>Individual Student Expenses (Student Expenses Paid for by the Program)</t>
  </si>
  <si>
    <t>Director Expenses</t>
  </si>
  <si>
    <t>Required Immunizations</t>
  </si>
  <si>
    <t>Total Shared Program Expenses</t>
  </si>
  <si>
    <t>Total Individual Student Expenses</t>
  </si>
  <si>
    <t>Shared Program Expenses / by Students</t>
  </si>
  <si>
    <t>Total Advertised Program Fee (APF)</t>
  </si>
  <si>
    <t>Cell phone</t>
  </si>
  <si>
    <t>Miscellaneous (Immunizations, Visas, etc.)</t>
  </si>
  <si>
    <t>Customized Program Fee</t>
  </si>
  <si>
    <t>Group Meals</t>
  </si>
  <si>
    <t>Program Term</t>
  </si>
  <si>
    <t>Month of Departure</t>
  </si>
  <si>
    <t>January</t>
  </si>
  <si>
    <t>February</t>
  </si>
  <si>
    <t>March</t>
  </si>
  <si>
    <t>April</t>
  </si>
  <si>
    <t>May</t>
  </si>
  <si>
    <t>June</t>
  </si>
  <si>
    <t>July</t>
  </si>
  <si>
    <t>August</t>
  </si>
  <si>
    <t>September</t>
  </si>
  <si>
    <t>October</t>
  </si>
  <si>
    <t>November</t>
  </si>
  <si>
    <t>December</t>
  </si>
  <si>
    <t>Fall</t>
  </si>
  <si>
    <t>Spring</t>
  </si>
  <si>
    <t>Summer</t>
  </si>
  <si>
    <t>Select One</t>
  </si>
  <si>
    <t>Term</t>
  </si>
  <si>
    <t>Colleges</t>
  </si>
  <si>
    <t>Travel Start Date</t>
  </si>
  <si>
    <t>Travel End Date</t>
  </si>
  <si>
    <t>Item Description</t>
  </si>
  <si>
    <t>Length of Program (in days)</t>
  </si>
  <si>
    <t>Select One2</t>
  </si>
  <si>
    <t>Estimated Expenses Not Covered in Advertised Program Fee:</t>
  </si>
  <si>
    <t>In Country Travel</t>
  </si>
  <si>
    <t>Entrance Fees to sites</t>
  </si>
  <si>
    <t>Optional Excursions</t>
  </si>
  <si>
    <t>For purchase of in-country phone/or US phone data</t>
  </si>
  <si>
    <t>Per Diem Rates</t>
  </si>
  <si>
    <t>Taxi, Transportation Card, etc</t>
  </si>
  <si>
    <t>Type</t>
  </si>
  <si>
    <t>Fee</t>
  </si>
  <si>
    <t>Less Department Support</t>
  </si>
  <si>
    <t>General Information</t>
  </si>
  <si>
    <r>
      <t xml:space="preserve">When completing this workbook, please make sure that all </t>
    </r>
    <r>
      <rPr>
        <b/>
        <sz val="10"/>
        <color theme="7"/>
        <rFont val="Arial"/>
        <family val="2"/>
      </rPr>
      <t>purple cells</t>
    </r>
    <r>
      <rPr>
        <sz val="10"/>
        <rFont val="Arial"/>
        <family val="2"/>
      </rPr>
      <t xml:space="preserve"> are answered to ensure your budget proposal is complete.  Some </t>
    </r>
    <r>
      <rPr>
        <b/>
        <sz val="10"/>
        <color theme="7"/>
        <rFont val="Arial"/>
        <family val="2"/>
      </rPr>
      <t>purple cells</t>
    </r>
    <r>
      <rPr>
        <sz val="10"/>
        <rFont val="Arial"/>
        <family val="2"/>
      </rPr>
      <t xml:space="preserve"> are drop down lists-- click on the cell and a drop down arrow will appear.  Any cell not in purple cannot be edited as these are pre-fixed calculations.</t>
    </r>
  </si>
  <si>
    <t># of Students</t>
  </si>
  <si>
    <t>Program Expenses</t>
  </si>
  <si>
    <t>Overall Program Fee</t>
  </si>
  <si>
    <t>How many program directors will travel for this program? (Please make sure all Director Expenses are reflective of this number)</t>
  </si>
  <si>
    <t>College/School</t>
  </si>
  <si>
    <t>All Meals Included in Program</t>
  </si>
  <si>
    <t>75% of Meals Included in Program</t>
  </si>
  <si>
    <t>50% of Meals Included in Program</t>
  </si>
  <si>
    <t>25% of Meals Included in Program</t>
  </si>
  <si>
    <t>No Meals Included in Program</t>
  </si>
  <si>
    <t>Hotel Breakfast Included in Program</t>
  </si>
  <si>
    <t>Meals for Students</t>
  </si>
  <si>
    <t>Meals Not Included in Program</t>
  </si>
  <si>
    <t>No College</t>
  </si>
  <si>
    <t>Entrance Fee(s)</t>
  </si>
  <si>
    <t>Misc</t>
  </si>
  <si>
    <t>Less College/School Support</t>
  </si>
  <si>
    <t>Meals</t>
  </si>
  <si>
    <t>https://aoprals.state.gov/web920/per_diem.asp</t>
  </si>
  <si>
    <t>College of Arts &amp; Sciences</t>
  </si>
  <si>
    <t>Collat School of Business</t>
  </si>
  <si>
    <t>Honors College</t>
  </si>
  <si>
    <t>School of Dentistry</t>
  </si>
  <si>
    <t>School of Education</t>
  </si>
  <si>
    <t>School of Engineering</t>
  </si>
  <si>
    <t>School of Health Professions</t>
  </si>
  <si>
    <t>School of Medicine</t>
  </si>
  <si>
    <t>School of Nursing</t>
  </si>
  <si>
    <t>School of Optometry</t>
  </si>
  <si>
    <t>School of Public Health</t>
  </si>
  <si>
    <t>The Graduate School</t>
  </si>
  <si>
    <t>Health Insurance Fee</t>
  </si>
  <si>
    <t>Education Abroad Fee</t>
  </si>
  <si>
    <t>BHM Airport Transportation</t>
  </si>
  <si>
    <t>Airport Transportation</t>
  </si>
  <si>
    <t>I'll be getting dropped off at no cost</t>
  </si>
  <si>
    <t>I'll take a cab to and from the BHM airport</t>
  </si>
  <si>
    <t>I'll drive and park at the BHM airport</t>
  </si>
  <si>
    <t>Education Abroad ● Education Building ● University of Alabama Birmingham ● Birmingham, AL 35233</t>
  </si>
  <si>
    <t>Tel: 205-975-6611 ● Email: EducationAbroad@uab.edu ● educationabroad.uab.edu</t>
  </si>
  <si>
    <t>Accommodations</t>
  </si>
  <si>
    <t>UAB Travel Center Flight Booking Fee</t>
  </si>
  <si>
    <t>Airfare Booking Fee</t>
  </si>
  <si>
    <t>Booking fee per person</t>
  </si>
  <si>
    <t xml:space="preserve">Required by UAB Business &amp; Auxiliary Services </t>
  </si>
  <si>
    <t>UAB Financial Affairs Fee (Required by UAB Financial Affairs)</t>
  </si>
  <si>
    <t>Include excursion fees for faculty</t>
  </si>
  <si>
    <t>Group Transportation</t>
  </si>
  <si>
    <t>UAB Financial Affairs Fee</t>
  </si>
  <si>
    <t>Total Program Expense</t>
  </si>
  <si>
    <t>Program Expense</t>
  </si>
  <si>
    <t>Excursions/Tours</t>
  </si>
  <si>
    <t>Must be consumed on program, may not include books/guides</t>
  </si>
  <si>
    <t>Everyone</t>
  </si>
  <si>
    <t>Instructor/Classroom Fees in Country</t>
  </si>
  <si>
    <t>Total General Expenses</t>
  </si>
  <si>
    <t>Accommodations for Students</t>
  </si>
  <si>
    <t>Double Occupancy Rooms</t>
  </si>
  <si>
    <t>Triple Occupancy Rooms</t>
  </si>
  <si>
    <t>Quad Occupancy Rooms</t>
  </si>
  <si>
    <t>Total Faculty Expenses</t>
  </si>
  <si>
    <t>To complete your Faculty Proposal, you must determine an accurate program cost per participant.  This cost is based on the director(s) cost and the individual cost incurred by the student.</t>
  </si>
  <si>
    <t xml:space="preserve">• What will your program cost?  
• What is the cost of a faculty director(s) to travel for this program?  
• Will you include airfare?  
• Will you include all your meals, some meals, breakfast only, or none at all?  
This sheet is designed to assist you with thinking about all of the expenses a program will incur.  When determining your numbers, especially flights, we recommend using travel websites such as TripAdvisor, StudentUniverse, Google Flights to find an average and visit the website(s) a few times over the course of a week to see if they are fluctuating.  If the price is too good to be true, then it probably is!  We recommend considering the flight and if the price seems really good, you may want to add a slight buffer to account for increases. Make sure to run queries based on the time you will be traveling (if you can!).
</t>
  </si>
  <si>
    <t>Income</t>
  </si>
  <si>
    <t>Date</t>
  </si>
  <si>
    <t>Participant</t>
  </si>
  <si>
    <t>B Number</t>
  </si>
  <si>
    <t>Program Fee Collected</t>
  </si>
  <si>
    <t>UAB Finanical Affairs Fee</t>
  </si>
  <si>
    <t>Budgeted Funds Available</t>
  </si>
  <si>
    <t>Expenses</t>
  </si>
  <si>
    <t>Date Purchased</t>
  </si>
  <si>
    <t>Item</t>
  </si>
  <si>
    <t>Form of Payment</t>
  </si>
  <si>
    <t>Amount Paid</t>
  </si>
  <si>
    <t>Total Expenses</t>
  </si>
  <si>
    <t>Remaining Funds Available</t>
  </si>
  <si>
    <t>Program Term Deadlines</t>
  </si>
  <si>
    <r>
      <rPr>
        <b/>
        <sz val="10"/>
        <color rgb="FF00B050"/>
        <rFont val="Arial"/>
        <family val="2"/>
      </rPr>
      <t xml:space="preserve">In the green row is your final Program Cost per student. </t>
    </r>
    <r>
      <rPr>
        <sz val="10"/>
        <rFont val="Arial"/>
        <family val="2"/>
      </rPr>
      <t>This area is designed to allow you to think about how many students you want to accept for your program, keeping in mind that you must make a minimum of 10.  Every student on the program splits the faculty director(s) cost, which directly impacts the overall program cost. 
This sheet is also designed to help you think of any costs your students may incur out of pocket.  This allows Education Abroad to ensure our students know up front what they will actually be responsible for outside of their program costs.   Please consider all costs and enter any cost you think a participant may encounter (i.e. if you are not including airfare or students will need to pay for their own entry fees, etc)</t>
    </r>
    <r>
      <rPr>
        <b/>
        <sz val="10"/>
        <color rgb="FF00B050"/>
        <rFont val="Arial"/>
        <family val="2"/>
      </rPr>
      <t xml:space="preserve">
</t>
    </r>
  </si>
  <si>
    <t>All Meals Included in Provider Price</t>
  </si>
  <si>
    <t>Only enter information if utliizing package providers</t>
  </si>
  <si>
    <t>EA Administrative Fee</t>
  </si>
  <si>
    <t>Education Abroad ITAP</t>
  </si>
  <si>
    <t>Mandatory int'l health insurance+ for each traveler</t>
  </si>
  <si>
    <t>Guest Gift/Honorarium</t>
  </si>
  <si>
    <t>UAB branded items &lt; $25 per gift</t>
  </si>
  <si>
    <t>Less Faculty Fellows Stipend</t>
  </si>
  <si>
    <t>ITAP Health Insurance Fee</t>
  </si>
  <si>
    <t>ATL Transportation, Bus fees, train, tips, etc.</t>
  </si>
  <si>
    <t>Education Abroad ● Sterne Library ● University of Alabama at Birmingham ● Birmingham, AL 35233</t>
  </si>
  <si>
    <t>Will be calculated by UAB Education Abroad</t>
  </si>
  <si>
    <t>Tel: 205-975-6611 ● Email: EducationAbroad@uab.edu ● uab.edu/educationabroad</t>
  </si>
  <si>
    <t>Less IDEAS Grant Funding</t>
  </si>
  <si>
    <t>Faculty Cost + TA Cost</t>
  </si>
  <si>
    <t>CFAR</t>
  </si>
  <si>
    <t>Risk Mitigation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</si>
</sst>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16" x14ac:knownFonts="1">
    <font>
      <sz val="10"/>
      <name val="Arial"/>
    </font>
    <font>
      <sz val="10"/>
      <name val="Arial"/>
      <family val="2"/>
    </font>
    <font>
      <b/>
      <sz val="10"/>
      <name val="Arial"/>
      <family val="2"/>
    </font>
    <font>
      <sz val="8"/>
      <name val="Arial"/>
      <family val="2"/>
    </font>
    <font>
      <u/>
      <sz val="10"/>
      <color indexed="12"/>
      <name val="Arial"/>
      <family val="2"/>
    </font>
    <font>
      <sz val="10"/>
      <name val="Arial"/>
      <family val="2"/>
    </font>
    <font>
      <sz val="9"/>
      <name val="Arial"/>
      <family val="2"/>
    </font>
    <font>
      <b/>
      <u/>
      <sz val="10"/>
      <name val="Arial"/>
      <family val="2"/>
    </font>
    <font>
      <b/>
      <sz val="9"/>
      <name val="Arial"/>
      <family val="2"/>
    </font>
    <font>
      <sz val="10"/>
      <color rgb="FF00B050"/>
      <name val="Arial"/>
      <family val="2"/>
    </font>
    <font>
      <b/>
      <sz val="12"/>
      <name val="Arial"/>
      <family val="2"/>
    </font>
    <font>
      <b/>
      <sz val="10"/>
      <color theme="7"/>
      <name val="Arial"/>
      <family val="2"/>
    </font>
    <font>
      <b/>
      <sz val="10"/>
      <color rgb="FF00B050"/>
      <name val="Arial"/>
      <family val="2"/>
    </font>
    <font>
      <b/>
      <sz val="14"/>
      <color rgb="FF00B050"/>
      <name val="Arial"/>
      <family val="2"/>
    </font>
    <font>
      <b/>
      <sz val="14"/>
      <color theme="5"/>
      <name val="Arial"/>
      <family val="2"/>
    </font>
    <font>
      <sz val="12"/>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6"/>
        <bgColor indexed="64"/>
      </patternFill>
    </fill>
    <fill>
      <patternFill patternType="solid">
        <fgColor theme="6" tint="0.39997558519241921"/>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232">
    <xf numFmtId="0" fontId="0" fillId="0" borderId="0" xfId="0"/>
    <xf numFmtId="0" fontId="0" fillId="0" borderId="0" xfId="0" applyBorder="1"/>
    <xf numFmtId="0" fontId="0" fillId="0" borderId="0" xfId="0" applyAlignment="1">
      <alignment horizontal="center"/>
    </xf>
    <xf numFmtId="0" fontId="5" fillId="0" borderId="0" xfId="0" applyFont="1"/>
    <xf numFmtId="0" fontId="5" fillId="0" borderId="0" xfId="0" applyFont="1" applyFill="1" applyBorder="1"/>
    <xf numFmtId="0" fontId="0" fillId="0" borderId="0" xfId="0" applyAlignment="1"/>
    <xf numFmtId="1" fontId="0" fillId="0" borderId="0" xfId="0" applyNumberFormat="1" applyFill="1"/>
    <xf numFmtId="0" fontId="7" fillId="0" borderId="0" xfId="0" applyFont="1"/>
    <xf numFmtId="0" fontId="5" fillId="0" borderId="0" xfId="0" applyFont="1" applyBorder="1"/>
    <xf numFmtId="0" fontId="5" fillId="0" borderId="0" xfId="0" applyFont="1" applyBorder="1" applyAlignment="1"/>
    <xf numFmtId="0" fontId="5" fillId="0" borderId="4" xfId="0" applyFont="1" applyBorder="1"/>
    <xf numFmtId="0" fontId="8" fillId="0" borderId="0" xfId="0" applyFont="1" applyBorder="1" applyAlignment="1">
      <alignment horizontal="left"/>
    </xf>
    <xf numFmtId="0" fontId="5" fillId="0" borderId="9" xfId="0" applyFont="1" applyBorder="1" applyAlignment="1">
      <alignment horizontal="center"/>
    </xf>
    <xf numFmtId="0" fontId="5" fillId="0" borderId="10" xfId="0" applyFont="1" applyBorder="1" applyAlignment="1">
      <alignment horizontal="center"/>
    </xf>
    <xf numFmtId="0" fontId="5" fillId="0" borderId="9" xfId="0" applyFont="1" applyBorder="1"/>
    <xf numFmtId="44" fontId="0" fillId="0" borderId="10" xfId="1" applyFont="1" applyBorder="1"/>
    <xf numFmtId="44" fontId="0" fillId="0" borderId="22" xfId="1" applyFont="1" applyBorder="1"/>
    <xf numFmtId="164" fontId="2" fillId="0" borderId="0" xfId="0" applyNumberFormat="1" applyFont="1" applyBorder="1"/>
    <xf numFmtId="0" fontId="6" fillId="0" borderId="0" xfId="0" applyFont="1"/>
    <xf numFmtId="0" fontId="5" fillId="3" borderId="8" xfId="0" applyFont="1" applyFill="1" applyBorder="1" applyProtection="1"/>
    <xf numFmtId="0" fontId="2" fillId="0" borderId="9" xfId="0" applyFont="1" applyBorder="1"/>
    <xf numFmtId="0" fontId="2" fillId="0" borderId="1" xfId="0" applyFont="1" applyBorder="1"/>
    <xf numFmtId="0" fontId="2" fillId="0" borderId="5" xfId="0" applyFont="1" applyBorder="1"/>
    <xf numFmtId="0" fontId="5" fillId="0" borderId="1" xfId="0" applyFont="1" applyBorder="1" applyAlignment="1">
      <alignment shrinkToFit="1"/>
    </xf>
    <xf numFmtId="44" fontId="2" fillId="2" borderId="3" xfId="1" applyFont="1" applyFill="1" applyBorder="1" applyProtection="1">
      <protection hidden="1"/>
    </xf>
    <xf numFmtId="44" fontId="5" fillId="0" borderId="0" xfId="1" applyFont="1"/>
    <xf numFmtId="44" fontId="2" fillId="0" borderId="5" xfId="1" applyFont="1" applyBorder="1"/>
    <xf numFmtId="1" fontId="5" fillId="0" borderId="0" xfId="0" applyNumberFormat="1" applyFont="1"/>
    <xf numFmtId="0" fontId="2" fillId="0" borderId="13" xfId="0" applyFont="1" applyBorder="1"/>
    <xf numFmtId="0" fontId="5" fillId="0" borderId="14" xfId="0" applyFont="1" applyBorder="1" applyAlignment="1">
      <alignment shrinkToFit="1"/>
    </xf>
    <xf numFmtId="164" fontId="5" fillId="0" borderId="0" xfId="0" applyNumberFormat="1" applyFont="1"/>
    <xf numFmtId="164" fontId="2" fillId="0" borderId="3" xfId="0" applyNumberFormat="1" applyFont="1" applyFill="1" applyBorder="1" applyAlignment="1"/>
    <xf numFmtId="0" fontId="6" fillId="0" borderId="9" xfId="0" applyFont="1" applyBorder="1"/>
    <xf numFmtId="0" fontId="6" fillId="0" borderId="0" xfId="0" applyFont="1" applyBorder="1"/>
    <xf numFmtId="0" fontId="6" fillId="0" borderId="10" xfId="0" applyFont="1" applyBorder="1"/>
    <xf numFmtId="0" fontId="5" fillId="0" borderId="10" xfId="0" applyFont="1" applyBorder="1"/>
    <xf numFmtId="0" fontId="6" fillId="0" borderId="24" xfId="0" applyFont="1" applyBorder="1"/>
    <xf numFmtId="0" fontId="6" fillId="0" borderId="21" xfId="0" applyFont="1" applyBorder="1"/>
    <xf numFmtId="0" fontId="6" fillId="0" borderId="22" xfId="0" applyFont="1" applyBorder="1"/>
    <xf numFmtId="1" fontId="2" fillId="0" borderId="1" xfId="0" applyNumberFormat="1" applyFont="1" applyBorder="1"/>
    <xf numFmtId="0" fontId="0" fillId="0" borderId="33" xfId="0" applyBorder="1"/>
    <xf numFmtId="44" fontId="5" fillId="0" borderId="5" xfId="1" applyFont="1" applyFill="1" applyBorder="1" applyProtection="1">
      <protection locked="0"/>
    </xf>
    <xf numFmtId="44" fontId="5" fillId="0" borderId="7" xfId="1" applyFont="1" applyFill="1" applyBorder="1" applyProtection="1">
      <protection locked="0"/>
    </xf>
    <xf numFmtId="0" fontId="2" fillId="0" borderId="16" xfId="0" applyFont="1" applyBorder="1" applyProtection="1">
      <protection locked="0"/>
    </xf>
    <xf numFmtId="0" fontId="2" fillId="0" borderId="15" xfId="0" applyFont="1" applyBorder="1" applyProtection="1">
      <protection locked="0"/>
    </xf>
    <xf numFmtId="14" fontId="8" fillId="0" borderId="8" xfId="0" applyNumberFormat="1" applyFont="1" applyBorder="1" applyAlignment="1" applyProtection="1">
      <alignment horizontal="left" shrinkToFit="1"/>
      <protection locked="0"/>
    </xf>
    <xf numFmtId="14" fontId="8" fillId="0" borderId="23" xfId="0" applyNumberFormat="1" applyFont="1" applyBorder="1" applyAlignment="1" applyProtection="1">
      <alignment horizontal="left" shrinkToFit="1"/>
      <protection locked="0"/>
    </xf>
    <xf numFmtId="0" fontId="2" fillId="0" borderId="25" xfId="0" applyNumberFormat="1" applyFont="1" applyBorder="1" applyAlignment="1" applyProtection="1">
      <alignment shrinkToFit="1"/>
      <protection locked="0"/>
    </xf>
    <xf numFmtId="44" fontId="0" fillId="0" borderId="9" xfId="1" applyFont="1" applyBorder="1" applyProtection="1">
      <protection locked="0"/>
    </xf>
    <xf numFmtId="44" fontId="0" fillId="0" borderId="24" xfId="1" applyFont="1" applyFill="1" applyBorder="1" applyProtection="1">
      <protection locked="0"/>
    </xf>
    <xf numFmtId="44" fontId="0" fillId="0" borderId="0" xfId="1" applyFont="1" applyFill="1" applyBorder="1" applyProtection="1">
      <protection locked="0"/>
    </xf>
    <xf numFmtId="44" fontId="0" fillId="0" borderId="21" xfId="1" applyFont="1" applyFill="1" applyBorder="1" applyProtection="1">
      <protection locked="0"/>
    </xf>
    <xf numFmtId="0" fontId="4" fillId="0" borderId="17" xfId="2" applyBorder="1" applyAlignment="1" applyProtection="1">
      <alignment horizontal="left"/>
      <protection locked="0"/>
    </xf>
    <xf numFmtId="0" fontId="1" fillId="0" borderId="4" xfId="0" applyFont="1" applyBorder="1"/>
    <xf numFmtId="0" fontId="1" fillId="0" borderId="1" xfId="0" applyFont="1" applyBorder="1" applyAlignment="1">
      <alignment shrinkToFit="1"/>
    </xf>
    <xf numFmtId="0" fontId="1" fillId="0" borderId="0" xfId="0" applyFont="1"/>
    <xf numFmtId="44" fontId="1" fillId="0" borderId="5" xfId="1" applyFont="1" applyFill="1" applyBorder="1" applyProtection="1">
      <protection locked="0"/>
    </xf>
    <xf numFmtId="0" fontId="1" fillId="0" borderId="9" xfId="0" applyFont="1" applyBorder="1"/>
    <xf numFmtId="0" fontId="1" fillId="0" borderId="10" xfId="0" applyFont="1" applyBorder="1"/>
    <xf numFmtId="0" fontId="1" fillId="0" borderId="24" xfId="0" applyFont="1" applyBorder="1"/>
    <xf numFmtId="0" fontId="1" fillId="0" borderId="0" xfId="0" applyFont="1" applyBorder="1"/>
    <xf numFmtId="0" fontId="1" fillId="0" borderId="0" xfId="0" applyFont="1" applyAlignment="1">
      <alignment vertical="top" wrapText="1"/>
    </xf>
    <xf numFmtId="0" fontId="1" fillId="0" borderId="0" xfId="0" applyFont="1" applyAlignment="1">
      <alignment horizontal="left" vertical="top" wrapText="1"/>
    </xf>
    <xf numFmtId="0" fontId="10" fillId="0" borderId="0" xfId="0" applyFont="1" applyAlignment="1">
      <alignment vertical="top"/>
    </xf>
    <xf numFmtId="44" fontId="1" fillId="0" borderId="0" xfId="1" applyFont="1"/>
    <xf numFmtId="44" fontId="5" fillId="3" borderId="7" xfId="1" applyFont="1" applyFill="1" applyBorder="1" applyProtection="1"/>
    <xf numFmtId="0" fontId="2" fillId="0" borderId="2" xfId="0" applyFont="1" applyBorder="1"/>
    <xf numFmtId="44" fontId="5" fillId="0" borderId="36" xfId="1" applyFont="1" applyFill="1" applyBorder="1" applyProtection="1">
      <protection locked="0"/>
    </xf>
    <xf numFmtId="44" fontId="5" fillId="0" borderId="11" xfId="1" applyFont="1" applyFill="1" applyBorder="1" applyProtection="1">
      <protection locked="0"/>
    </xf>
    <xf numFmtId="0" fontId="2" fillId="0" borderId="27" xfId="0" applyFont="1" applyBorder="1" applyAlignment="1" applyProtection="1">
      <protection locked="0"/>
    </xf>
    <xf numFmtId="0" fontId="1" fillId="0" borderId="1" xfId="0" applyFont="1" applyFill="1" applyBorder="1" applyAlignment="1" applyProtection="1">
      <alignment shrinkToFit="1"/>
      <protection locked="0"/>
    </xf>
    <xf numFmtId="0" fontId="1" fillId="0" borderId="0" xfId="0" applyFont="1" applyBorder="1" applyAlignment="1"/>
    <xf numFmtId="0" fontId="1" fillId="0" borderId="1" xfId="0" applyFont="1" applyBorder="1" applyAlignment="1" applyProtection="1">
      <alignment shrinkToFit="1"/>
      <protection locked="0"/>
    </xf>
    <xf numFmtId="0" fontId="1" fillId="0" borderId="10" xfId="0" applyFont="1" applyBorder="1" applyAlignment="1">
      <alignment horizontal="left"/>
    </xf>
    <xf numFmtId="0" fontId="2" fillId="0" borderId="0" xfId="0" applyFont="1" applyAlignment="1" applyProtection="1">
      <alignment horizontal="left" vertical="top" shrinkToFit="1"/>
      <protection locked="0"/>
    </xf>
    <xf numFmtId="0" fontId="4" fillId="0" borderId="1" xfId="2" applyBorder="1" applyAlignment="1" applyProtection="1">
      <alignment shrinkToFit="1"/>
    </xf>
    <xf numFmtId="0" fontId="1" fillId="0" borderId="9" xfId="0" applyFont="1" applyBorder="1" applyAlignment="1"/>
    <xf numFmtId="0" fontId="6" fillId="0" borderId="1" xfId="0" applyFont="1" applyBorder="1"/>
    <xf numFmtId="0" fontId="1" fillId="0" borderId="2" xfId="0" applyFont="1" applyBorder="1" applyAlignment="1">
      <alignment shrinkToFit="1"/>
    </xf>
    <xf numFmtId="9" fontId="5" fillId="0" borderId="0" xfId="3" applyFont="1" applyBorder="1"/>
    <xf numFmtId="44" fontId="5" fillId="0" borderId="0" xfId="1" applyFont="1" applyFill="1" applyBorder="1"/>
    <xf numFmtId="0" fontId="2" fillId="0" borderId="37" xfId="0" applyFont="1" applyBorder="1"/>
    <xf numFmtId="0" fontId="5" fillId="0" borderId="39" xfId="0" applyFont="1" applyBorder="1" applyAlignment="1">
      <alignment shrinkToFit="1"/>
    </xf>
    <xf numFmtId="0" fontId="1" fillId="0" borderId="40" xfId="0" applyFont="1" applyBorder="1"/>
    <xf numFmtId="0" fontId="5" fillId="0" borderId="41" xfId="0" applyFont="1" applyBorder="1" applyAlignment="1">
      <alignment shrinkToFit="1"/>
    </xf>
    <xf numFmtId="44" fontId="0" fillId="0" borderId="31" xfId="1" applyNumberFormat="1" applyFont="1" applyBorder="1" applyProtection="1">
      <protection locked="0"/>
    </xf>
    <xf numFmtId="0" fontId="1" fillId="0" borderId="1" xfId="2" applyFont="1" applyBorder="1" applyAlignment="1" applyProtection="1">
      <alignment shrinkToFit="1"/>
      <protection locked="0"/>
    </xf>
    <xf numFmtId="164" fontId="10" fillId="5" borderId="30" xfId="1" applyNumberFormat="1" applyFont="1" applyFill="1" applyBorder="1"/>
    <xf numFmtId="0" fontId="15" fillId="0" borderId="9" xfId="0" applyFont="1" applyBorder="1"/>
    <xf numFmtId="0" fontId="15" fillId="0" borderId="0" xfId="0" applyFont="1" applyBorder="1"/>
    <xf numFmtId="0" fontId="15" fillId="0" borderId="10" xfId="0" applyFont="1" applyBorder="1"/>
    <xf numFmtId="164" fontId="15" fillId="0" borderId="10" xfId="1" applyNumberFormat="1" applyFont="1" applyBorder="1"/>
    <xf numFmtId="0" fontId="15" fillId="0" borderId="43" xfId="0" applyFont="1" applyBorder="1"/>
    <xf numFmtId="0" fontId="15" fillId="0" borderId="42" xfId="0" applyFont="1" applyBorder="1"/>
    <xf numFmtId="164" fontId="15" fillId="0" borderId="44" xfId="0" applyNumberFormat="1" applyFont="1" applyBorder="1"/>
    <xf numFmtId="164" fontId="15" fillId="0" borderId="30" xfId="1" applyNumberFormat="1" applyFont="1" applyFill="1" applyBorder="1"/>
    <xf numFmtId="0" fontId="15" fillId="0" borderId="9" xfId="0" applyFont="1" applyBorder="1" applyProtection="1">
      <protection locked="0"/>
    </xf>
    <xf numFmtId="0" fontId="15" fillId="0" borderId="0" xfId="0" applyFont="1" applyBorder="1" applyProtection="1">
      <protection locked="0"/>
    </xf>
    <xf numFmtId="164" fontId="15" fillId="0" borderId="10" xfId="1" applyNumberFormat="1" applyFont="1" applyBorder="1" applyProtection="1">
      <protection locked="0"/>
    </xf>
    <xf numFmtId="0" fontId="0" fillId="0" borderId="21" xfId="0" applyBorder="1"/>
    <xf numFmtId="0" fontId="1" fillId="0" borderId="0" xfId="0" applyFont="1" applyBorder="1" applyAlignment="1">
      <alignment horizontal="left"/>
    </xf>
    <xf numFmtId="0" fontId="5" fillId="0" borderId="10" xfId="0" applyFont="1" applyBorder="1" applyAlignment="1">
      <alignment horizontal="left"/>
    </xf>
    <xf numFmtId="16" fontId="0" fillId="0" borderId="0" xfId="0" applyNumberFormat="1" applyBorder="1"/>
    <xf numFmtId="44" fontId="1" fillId="0" borderId="6" xfId="1" applyFont="1" applyFill="1" applyBorder="1" applyProtection="1">
      <protection locked="0"/>
    </xf>
    <xf numFmtId="0" fontId="1" fillId="0" borderId="41" xfId="0" applyFont="1" applyBorder="1" applyAlignment="1">
      <alignment shrinkToFit="1"/>
    </xf>
    <xf numFmtId="9" fontId="0" fillId="0" borderId="0" xfId="3" applyFont="1" applyBorder="1"/>
    <xf numFmtId="0" fontId="1" fillId="0" borderId="0" xfId="0" applyFont="1" applyBorder="1" applyAlignment="1">
      <alignment vertical="center"/>
    </xf>
    <xf numFmtId="0" fontId="1" fillId="0" borderId="0" xfId="0" applyFont="1" applyAlignment="1"/>
    <xf numFmtId="0" fontId="2" fillId="0" borderId="4" xfId="0" applyFont="1" applyBorder="1"/>
    <xf numFmtId="0" fontId="0" fillId="0" borderId="0" xfId="0" applyFont="1" applyFill="1" applyBorder="1" applyAlignment="1" applyProtection="1">
      <alignment horizontal="left"/>
    </xf>
    <xf numFmtId="0" fontId="5" fillId="0" borderId="19" xfId="0" applyFont="1" applyFill="1" applyBorder="1"/>
    <xf numFmtId="44" fontId="2" fillId="0" borderId="7" xfId="1" applyFont="1" applyBorder="1"/>
    <xf numFmtId="44" fontId="5" fillId="3" borderId="5" xfId="1" applyFont="1" applyFill="1" applyBorder="1" applyProtection="1"/>
    <xf numFmtId="164" fontId="2" fillId="0" borderId="31" xfId="0" applyNumberFormat="1" applyFont="1" applyBorder="1"/>
    <xf numFmtId="164" fontId="5" fillId="0" borderId="33" xfId="0" applyNumberFormat="1" applyFont="1" applyFill="1" applyBorder="1"/>
    <xf numFmtId="164" fontId="2" fillId="0" borderId="33" xfId="0" applyNumberFormat="1" applyFont="1" applyFill="1" applyBorder="1"/>
    <xf numFmtId="164" fontId="2" fillId="0" borderId="3" xfId="0" applyNumberFormat="1" applyFont="1" applyFill="1" applyBorder="1"/>
    <xf numFmtId="0" fontId="5" fillId="0" borderId="45" xfId="0" applyFont="1" applyBorder="1" applyAlignment="1">
      <alignment shrinkToFit="1"/>
    </xf>
    <xf numFmtId="0" fontId="5" fillId="0" borderId="40" xfId="0" applyFont="1" applyBorder="1" applyAlignment="1"/>
    <xf numFmtId="0" fontId="5" fillId="0" borderId="46" xfId="0" applyFont="1" applyBorder="1" applyAlignment="1">
      <alignment shrinkToFit="1"/>
    </xf>
    <xf numFmtId="44" fontId="1" fillId="3" borderId="6" xfId="1" applyFont="1" applyFill="1" applyBorder="1" applyProtection="1"/>
    <xf numFmtId="0" fontId="2" fillId="3" borderId="23" xfId="0" applyFont="1" applyFill="1" applyBorder="1" applyProtection="1"/>
    <xf numFmtId="44" fontId="2" fillId="2" borderId="3" xfId="1" applyFont="1" applyFill="1" applyBorder="1" applyProtection="1"/>
    <xf numFmtId="44" fontId="0" fillId="3" borderId="9" xfId="1" applyFont="1" applyFill="1" applyBorder="1" applyProtection="1"/>
    <xf numFmtId="44" fontId="1" fillId="3" borderId="33" xfId="1" applyFont="1" applyFill="1" applyBorder="1" applyProtection="1"/>
    <xf numFmtId="44" fontId="0" fillId="2" borderId="0" xfId="1" applyFont="1" applyFill="1" applyProtection="1"/>
    <xf numFmtId="164" fontId="2" fillId="2" borderId="3" xfId="1" applyNumberFormat="1" applyFont="1" applyFill="1" applyBorder="1" applyProtection="1"/>
    <xf numFmtId="164" fontId="2" fillId="2" borderId="36" xfId="1" applyNumberFormat="1" applyFont="1" applyFill="1" applyBorder="1" applyAlignment="1" applyProtection="1">
      <alignment horizontal="left"/>
    </xf>
    <xf numFmtId="164" fontId="1" fillId="2" borderId="5" xfId="1" applyNumberFormat="1" applyFont="1" applyFill="1" applyBorder="1" applyAlignment="1" applyProtection="1">
      <alignment horizontal="left"/>
    </xf>
    <xf numFmtId="164" fontId="1" fillId="2" borderId="6" xfId="1" applyNumberFormat="1" applyFont="1" applyFill="1" applyBorder="1" applyAlignment="1" applyProtection="1">
      <alignment horizontal="left"/>
    </xf>
    <xf numFmtId="164" fontId="2" fillId="4" borderId="3" xfId="1" applyNumberFormat="1" applyFont="1" applyFill="1" applyBorder="1" applyProtection="1"/>
    <xf numFmtId="164" fontId="5" fillId="2" borderId="1" xfId="1" applyNumberFormat="1" applyFont="1" applyFill="1" applyBorder="1" applyProtection="1"/>
    <xf numFmtId="0" fontId="2" fillId="3" borderId="15" xfId="0" applyNumberFormat="1" applyFont="1" applyFill="1" applyBorder="1" applyAlignment="1" applyProtection="1">
      <alignment horizontal="left" shrinkToFit="1"/>
    </xf>
    <xf numFmtId="0" fontId="5" fillId="3" borderId="15" xfId="0" applyFont="1" applyFill="1" applyBorder="1" applyAlignment="1" applyProtection="1">
      <alignment horizontal="left"/>
    </xf>
    <xf numFmtId="0" fontId="5" fillId="3" borderId="0" xfId="0" applyFont="1" applyFill="1" applyBorder="1" applyAlignment="1" applyProtection="1">
      <alignment horizontal="left"/>
    </xf>
    <xf numFmtId="0" fontId="5" fillId="3" borderId="9" xfId="0" applyFont="1" applyFill="1" applyBorder="1" applyProtection="1"/>
    <xf numFmtId="0" fontId="5" fillId="3" borderId="0" xfId="0" applyFont="1" applyFill="1" applyBorder="1" applyProtection="1"/>
    <xf numFmtId="0" fontId="5" fillId="3" borderId="10" xfId="0" applyFont="1" applyFill="1" applyBorder="1" applyProtection="1"/>
    <xf numFmtId="0" fontId="5" fillId="3" borderId="23" xfId="0" applyFont="1" applyFill="1" applyBorder="1" applyProtection="1"/>
    <xf numFmtId="0" fontId="6" fillId="3" borderId="9" xfId="0" applyFont="1" applyFill="1" applyBorder="1" applyProtection="1"/>
    <xf numFmtId="0" fontId="6" fillId="3" borderId="0" xfId="0" applyFont="1" applyFill="1" applyBorder="1" applyProtection="1"/>
    <xf numFmtId="0" fontId="6" fillId="3" borderId="10" xfId="0" applyFont="1" applyFill="1" applyBorder="1" applyProtection="1"/>
    <xf numFmtId="0" fontId="2" fillId="0" borderId="0" xfId="0" applyFont="1" applyAlignment="1" applyProtection="1">
      <alignment vertical="top" wrapText="1" shrinkToFit="1"/>
      <protection locked="0"/>
    </xf>
    <xf numFmtId="16" fontId="1" fillId="0" borderId="0" xfId="0" applyNumberFormat="1" applyFont="1" applyBorder="1"/>
    <xf numFmtId="0" fontId="2" fillId="0" borderId="0" xfId="0" applyFont="1" applyBorder="1" applyAlignme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pplyProtection="1">
      <alignment horizontal="center" vertical="center"/>
    </xf>
    <xf numFmtId="0" fontId="1" fillId="0" borderId="0" xfId="0" applyFont="1" applyAlignment="1" applyProtection="1">
      <alignment horizontal="center"/>
    </xf>
    <xf numFmtId="164" fontId="2" fillId="0" borderId="33" xfId="0" applyNumberFormat="1" applyFont="1" applyFill="1" applyBorder="1" applyAlignment="1">
      <alignment horizontal="center"/>
    </xf>
    <xf numFmtId="164" fontId="5" fillId="0" borderId="33" xfId="0" applyNumberFormat="1" applyFont="1" applyFill="1" applyBorder="1" applyAlignment="1">
      <alignment horizontal="center"/>
    </xf>
    <xf numFmtId="164" fontId="5" fillId="0" borderId="33" xfId="0" applyNumberFormat="1" applyFont="1" applyFill="1" applyBorder="1" applyAlignment="1"/>
    <xf numFmtId="164" fontId="1" fillId="0" borderId="9" xfId="0" applyNumberFormat="1" applyFont="1" applyFill="1" applyBorder="1" applyAlignment="1">
      <alignment horizontal="left"/>
    </xf>
    <xf numFmtId="164" fontId="1" fillId="0" borderId="0" xfId="0" applyNumberFormat="1" applyFont="1" applyFill="1" applyBorder="1" applyAlignment="1">
      <alignment horizontal="left"/>
    </xf>
    <xf numFmtId="164" fontId="2" fillId="0" borderId="35" xfId="0" applyNumberFormat="1" applyFont="1" applyFill="1" applyBorder="1" applyAlignment="1">
      <alignment horizontal="left"/>
    </xf>
    <xf numFmtId="164" fontId="2" fillId="0" borderId="29" xfId="0" applyNumberFormat="1" applyFont="1" applyFill="1" applyBorder="1" applyAlignment="1">
      <alignment horizontal="left"/>
    </xf>
    <xf numFmtId="164" fontId="2" fillId="0" borderId="16" xfId="0" applyNumberFormat="1" applyFont="1" applyBorder="1" applyAlignment="1">
      <alignment horizontal="left"/>
    </xf>
    <xf numFmtId="164" fontId="2" fillId="0" borderId="15" xfId="0" applyNumberFormat="1" applyFont="1" applyBorder="1" applyAlignment="1">
      <alignment horizontal="left"/>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21" xfId="0" applyBorder="1" applyAlignment="1" applyProtection="1">
      <alignment horizontal="left"/>
      <protection locked="0"/>
    </xf>
    <xf numFmtId="0" fontId="0" fillId="0" borderId="22" xfId="0" applyBorder="1" applyAlignment="1" applyProtection="1">
      <alignment horizontal="left"/>
      <protection locked="0"/>
    </xf>
    <xf numFmtId="0" fontId="5" fillId="0" borderId="0" xfId="0" applyFont="1" applyBorder="1" applyAlignment="1">
      <alignment horizontal="left"/>
    </xf>
    <xf numFmtId="0" fontId="1" fillId="0" borderId="0" xfId="0" applyFont="1" applyBorder="1" applyAlignment="1" applyProtection="1">
      <alignment horizontal="left"/>
      <protection locked="0"/>
    </xf>
    <xf numFmtId="0" fontId="1" fillId="0" borderId="0" xfId="0" applyFont="1" applyFill="1" applyBorder="1" applyAlignment="1">
      <alignment horizontal="left"/>
    </xf>
    <xf numFmtId="0" fontId="5" fillId="0" borderId="0" xfId="0" applyFont="1" applyFill="1" applyBorder="1" applyAlignment="1">
      <alignment horizontal="left"/>
    </xf>
    <xf numFmtId="0" fontId="8" fillId="3" borderId="21" xfId="0" applyFont="1" applyFill="1" applyBorder="1" applyAlignment="1" applyProtection="1">
      <alignment horizontal="left"/>
    </xf>
    <xf numFmtId="0" fontId="8" fillId="3" borderId="22" xfId="0" applyFont="1" applyFill="1" applyBorder="1" applyAlignment="1" applyProtection="1">
      <alignment horizontal="left"/>
    </xf>
    <xf numFmtId="0" fontId="5" fillId="0" borderId="33" xfId="0" applyFont="1" applyBorder="1" applyAlignment="1">
      <alignment horizontal="left"/>
    </xf>
    <xf numFmtId="0" fontId="1" fillId="0" borderId="33" xfId="0" applyFont="1" applyBorder="1" applyAlignment="1">
      <alignment horizontal="left"/>
    </xf>
    <xf numFmtId="0" fontId="5" fillId="0" borderId="32" xfId="0" applyFont="1" applyBorder="1" applyAlignment="1">
      <alignment horizontal="left"/>
    </xf>
    <xf numFmtId="0" fontId="2" fillId="0" borderId="0" xfId="0" applyFont="1" applyAlignment="1">
      <alignment horizontal="left"/>
    </xf>
    <xf numFmtId="0" fontId="5" fillId="0" borderId="0" xfId="0" applyFont="1" applyAlignment="1">
      <alignment horizontal="left"/>
    </xf>
    <xf numFmtId="164" fontId="2" fillId="0" borderId="37" xfId="0" applyNumberFormat="1" applyFont="1" applyBorder="1" applyAlignment="1"/>
    <xf numFmtId="164" fontId="2" fillId="0" borderId="38" xfId="0" applyNumberFormat="1" applyFont="1" applyBorder="1" applyAlignment="1"/>
    <xf numFmtId="164" fontId="2" fillId="0" borderId="14" xfId="0" applyNumberFormat="1" applyFont="1" applyBorder="1" applyAlignment="1">
      <alignment shrinkToFit="1"/>
    </xf>
    <xf numFmtId="164" fontId="2" fillId="0" borderId="19" xfId="0" applyNumberFormat="1" applyFont="1" applyBorder="1" applyAlignment="1">
      <alignment shrinkToFit="1"/>
    </xf>
    <xf numFmtId="164" fontId="2" fillId="0" borderId="20" xfId="0" applyNumberFormat="1" applyFont="1" applyBorder="1" applyAlignment="1">
      <alignment shrinkToFit="1"/>
    </xf>
    <xf numFmtId="164" fontId="2" fillId="0" borderId="35" xfId="0" applyNumberFormat="1" applyFont="1" applyBorder="1" applyAlignment="1"/>
    <xf numFmtId="164" fontId="2" fillId="0" borderId="29" xfId="0" applyNumberFormat="1" applyFont="1" applyBorder="1" applyAlignment="1"/>
    <xf numFmtId="164" fontId="2" fillId="0" borderId="30" xfId="0" applyNumberFormat="1" applyFont="1" applyBorder="1" applyAlignment="1"/>
    <xf numFmtId="1" fontId="2" fillId="0" borderId="18" xfId="0" applyNumberFormat="1" applyFont="1" applyFill="1" applyBorder="1" applyAlignment="1" applyProtection="1">
      <protection locked="0"/>
    </xf>
    <xf numFmtId="1" fontId="5" fillId="0" borderId="19" xfId="0" applyNumberFormat="1" applyFont="1" applyFill="1" applyBorder="1" applyAlignment="1" applyProtection="1">
      <protection locked="0"/>
    </xf>
    <xf numFmtId="1" fontId="5" fillId="0" borderId="20" xfId="0" applyNumberFormat="1" applyFont="1" applyFill="1" applyBorder="1" applyAlignment="1" applyProtection="1">
      <protection locked="0"/>
    </xf>
    <xf numFmtId="0" fontId="2" fillId="3" borderId="15" xfId="0" applyFont="1" applyFill="1" applyBorder="1" applyAlignment="1" applyProtection="1">
      <alignment horizontal="left" shrinkToFit="1"/>
    </xf>
    <xf numFmtId="0" fontId="2" fillId="3" borderId="17" xfId="0" applyFont="1" applyFill="1" applyBorder="1" applyAlignment="1" applyProtection="1">
      <alignment horizontal="left" shrinkToFit="1"/>
    </xf>
    <xf numFmtId="0" fontId="8" fillId="3" borderId="28" xfId="0" applyFont="1" applyFill="1" applyBorder="1" applyAlignment="1" applyProtection="1">
      <alignment horizontal="left"/>
    </xf>
    <xf numFmtId="0" fontId="8" fillId="3" borderId="26" xfId="0" applyFont="1" applyFill="1" applyBorder="1" applyAlignment="1" applyProtection="1">
      <alignment horizontal="left"/>
    </xf>
    <xf numFmtId="0" fontId="2" fillId="3" borderId="26" xfId="0" applyFont="1" applyFill="1" applyBorder="1" applyAlignment="1" applyProtection="1">
      <alignment horizontal="left" shrinkToFit="1"/>
    </xf>
    <xf numFmtId="0" fontId="2" fillId="3" borderId="27" xfId="0" applyFont="1" applyFill="1" applyBorder="1" applyAlignment="1" applyProtection="1">
      <alignment horizontal="left" shrinkToFit="1"/>
    </xf>
    <xf numFmtId="0" fontId="2" fillId="0" borderId="16" xfId="0" applyFont="1" applyBorder="1" applyAlignment="1">
      <alignment horizontal="center"/>
    </xf>
    <xf numFmtId="0" fontId="2" fillId="0" borderId="15" xfId="0" applyFont="1" applyBorder="1" applyAlignment="1">
      <alignment horizontal="center"/>
    </xf>
    <xf numFmtId="0" fontId="2" fillId="0" borderId="17" xfId="0" applyFont="1" applyBorder="1" applyAlignment="1">
      <alignment horizontal="center"/>
    </xf>
    <xf numFmtId="0" fontId="8" fillId="0" borderId="34" xfId="0" applyFont="1" applyBorder="1" applyAlignment="1">
      <alignment horizontal="left" wrapText="1"/>
    </xf>
    <xf numFmtId="0" fontId="8" fillId="0" borderId="12" xfId="0" applyFont="1" applyBorder="1" applyAlignment="1">
      <alignment horizontal="left" wrapText="1"/>
    </xf>
    <xf numFmtId="0" fontId="2" fillId="3" borderId="16" xfId="0" applyNumberFormat="1" applyFont="1" applyFill="1" applyBorder="1" applyAlignment="1" applyProtection="1">
      <alignment horizontal="left" shrinkToFit="1"/>
    </xf>
    <xf numFmtId="0" fontId="2" fillId="3" borderId="15" xfId="0" applyNumberFormat="1" applyFont="1" applyFill="1" applyBorder="1" applyAlignment="1" applyProtection="1">
      <alignment horizontal="left" shrinkToFit="1"/>
    </xf>
    <xf numFmtId="0" fontId="2" fillId="0" borderId="0" xfId="0" applyFont="1" applyAlignment="1" applyProtection="1">
      <alignment horizontal="center" vertical="top" wrapText="1" shrinkToFit="1"/>
      <protection locked="0"/>
    </xf>
    <xf numFmtId="0" fontId="2" fillId="3" borderId="25" xfId="0" applyFont="1" applyFill="1" applyBorder="1" applyAlignment="1" applyProtection="1">
      <alignment horizontal="left" shrinkToFit="1"/>
    </xf>
    <xf numFmtId="0" fontId="2" fillId="3" borderId="8" xfId="0" applyFont="1" applyFill="1" applyBorder="1" applyAlignment="1" applyProtection="1">
      <alignment horizontal="left" shrinkToFit="1"/>
    </xf>
    <xf numFmtId="14" fontId="2" fillId="3" borderId="8" xfId="0" applyNumberFormat="1" applyFont="1" applyFill="1" applyBorder="1" applyAlignment="1" applyProtection="1">
      <alignment horizontal="left" shrinkToFit="1"/>
    </xf>
    <xf numFmtId="164" fontId="2" fillId="4" borderId="24" xfId="0" applyNumberFormat="1" applyFont="1" applyFill="1" applyBorder="1" applyAlignment="1">
      <alignment horizontal="right"/>
    </xf>
    <xf numFmtId="164" fontId="2" fillId="4" borderId="21" xfId="0" applyNumberFormat="1" applyFont="1" applyFill="1" applyBorder="1" applyAlignment="1">
      <alignment horizontal="right"/>
    </xf>
    <xf numFmtId="164" fontId="2" fillId="4" borderId="22" xfId="0" applyNumberFormat="1" applyFont="1" applyFill="1" applyBorder="1" applyAlignment="1">
      <alignment horizontal="right"/>
    </xf>
    <xf numFmtId="0" fontId="7" fillId="0" borderId="0" xfId="0" applyFont="1" applyAlignment="1">
      <alignment horizontal="center"/>
    </xf>
    <xf numFmtId="0" fontId="2" fillId="3" borderId="28" xfId="0" applyFont="1" applyFill="1" applyBorder="1" applyAlignment="1" applyProtection="1">
      <alignment horizontal="left" shrinkToFit="1"/>
    </xf>
    <xf numFmtId="0" fontId="8" fillId="3" borderId="25" xfId="0" applyFont="1" applyFill="1" applyBorder="1" applyAlignment="1" applyProtection="1">
      <alignment horizontal="left"/>
    </xf>
    <xf numFmtId="0" fontId="8" fillId="3" borderId="8" xfId="0" applyFont="1" applyFill="1" applyBorder="1" applyAlignment="1" applyProtection="1">
      <alignment horizontal="left"/>
    </xf>
    <xf numFmtId="0" fontId="8" fillId="3" borderId="23" xfId="0" applyFont="1" applyFill="1" applyBorder="1" applyAlignment="1" applyProtection="1">
      <alignment horizontal="left"/>
    </xf>
    <xf numFmtId="0" fontId="8" fillId="3" borderId="24" xfId="0" applyFont="1" applyFill="1" applyBorder="1" applyAlignment="1" applyProtection="1">
      <alignment horizontal="left"/>
    </xf>
    <xf numFmtId="0" fontId="10" fillId="5" borderId="35" xfId="0" applyFont="1" applyFill="1" applyBorder="1" applyAlignment="1">
      <alignment horizontal="left"/>
    </xf>
    <xf numFmtId="0" fontId="10" fillId="5" borderId="29" xfId="0" applyFont="1" applyFill="1" applyBorder="1" applyAlignment="1">
      <alignment horizontal="left"/>
    </xf>
    <xf numFmtId="0" fontId="13" fillId="0" borderId="31" xfId="0" applyFont="1" applyBorder="1" applyAlignment="1">
      <alignment horizontal="center"/>
    </xf>
    <xf numFmtId="0" fontId="13" fillId="0" borderId="33" xfId="0" applyFont="1" applyBorder="1" applyAlignment="1">
      <alignment horizontal="center"/>
    </xf>
    <xf numFmtId="0" fontId="13" fillId="0" borderId="32" xfId="0" applyFont="1" applyBorder="1" applyAlignment="1">
      <alignment horizontal="center"/>
    </xf>
    <xf numFmtId="0" fontId="14" fillId="0" borderId="31" xfId="0" applyFont="1" applyBorder="1" applyAlignment="1">
      <alignment horizontal="center"/>
    </xf>
    <xf numFmtId="0" fontId="14" fillId="0" borderId="33" xfId="0" applyFont="1" applyBorder="1" applyAlignment="1">
      <alignment horizontal="center"/>
    </xf>
    <xf numFmtId="0" fontId="14" fillId="0" borderId="32" xfId="0" applyFont="1" applyBorder="1" applyAlignment="1">
      <alignment horizontal="center"/>
    </xf>
    <xf numFmtId="0" fontId="10" fillId="6" borderId="35" xfId="0" applyFont="1" applyFill="1" applyBorder="1" applyAlignment="1">
      <alignment horizontal="left"/>
    </xf>
    <xf numFmtId="0" fontId="10" fillId="6" borderId="29" xfId="0" applyFont="1" applyFill="1" applyBorder="1" applyAlignment="1">
      <alignment horizontal="left"/>
    </xf>
    <xf numFmtId="0" fontId="1" fillId="0" borderId="0" xfId="0" applyFont="1" applyAlignment="1">
      <alignment horizontal="center"/>
    </xf>
    <xf numFmtId="0" fontId="0" fillId="0" borderId="0" xfId="0"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0" xfId="0" applyFont="1" applyBorder="1" applyAlignment="1">
      <alignment horizontal="center"/>
    </xf>
    <xf numFmtId="0" fontId="1" fillId="0" borderId="2" xfId="0" applyFont="1" applyFill="1" applyBorder="1" applyAlignment="1" applyProtection="1">
      <alignment shrinkToFit="1"/>
    </xf>
    <xf numFmtId="0" fontId="6" fillId="0" borderId="9" xfId="0" applyFont="1" applyFill="1" applyBorder="1" applyProtection="1">
      <protection locked="0"/>
    </xf>
  </cellXfs>
  <cellStyles count="4">
    <cellStyle name="Currency" xfId="1" builtinId="4"/>
    <cellStyle name="Hyperlink" xfId="2" builtinId="8"/>
    <cellStyle name="Normal" xfId="0" builtinId="0"/>
    <cellStyle name="Percent" xfId="3" builtinId="5"/>
  </cellStyles>
  <dxfs count="62">
    <dxf>
      <font>
        <color rgb="FF9C0006"/>
      </font>
      <fill>
        <patternFill>
          <bgColor rgb="FFFFC7CE"/>
        </patternFill>
      </fill>
    </dxf>
    <dxf>
      <font>
        <color rgb="FF006100"/>
      </font>
      <fill>
        <patternFill>
          <bgColor rgb="FFC6EFCE"/>
        </patternFill>
      </fill>
    </dxf>
    <dxf>
      <font>
        <color auto="1"/>
      </font>
      <fill>
        <patternFill>
          <bgColor theme="7" tint="0.59996337778862885"/>
        </patternFill>
      </fill>
    </dxf>
    <dxf>
      <fill>
        <patternFill>
          <bgColor theme="7" tint="0.59996337778862885"/>
        </patternFill>
      </fill>
    </dxf>
    <dxf>
      <fill>
        <patternFill>
          <bgColor theme="7" tint="0.59996337778862885"/>
        </patternFill>
      </fill>
    </dxf>
    <dxf>
      <font>
        <color auto="1"/>
      </font>
      <fill>
        <patternFill>
          <bgColor theme="7" tint="0.59996337778862885"/>
        </patternFill>
      </fill>
    </dxf>
    <dxf>
      <font>
        <color auto="1"/>
      </font>
      <fill>
        <patternFill>
          <bgColor theme="7" tint="0.59996337778862885"/>
        </patternFill>
      </fill>
    </dxf>
    <dxf>
      <fill>
        <patternFill>
          <bgColor theme="7" tint="0.59996337778862885"/>
        </patternFill>
      </fill>
    </dxf>
    <dxf>
      <font>
        <b val="0"/>
        <i val="0"/>
        <strike val="0"/>
        <condense val="0"/>
        <extend val="0"/>
        <outline val="0"/>
        <shadow val="0"/>
        <u val="none"/>
        <vertAlign val="baseline"/>
        <sz val="12"/>
        <color auto="1"/>
        <name val="Arial"/>
        <scheme val="none"/>
      </font>
      <numFmt numFmtId="164" formatCode="_(&quot;$&quot;* #,##0_);_(&quot;$&quot;* \(#,##0\);_(&quot;$&quot;* &quot;-&quot;??_);_(@_)"/>
      <border diagonalUp="0" diagonalDown="0" outline="0">
        <left/>
        <right style="medium">
          <color indexed="64"/>
        </right>
        <top/>
        <bottom style="double">
          <color indexed="64"/>
        </bottom>
      </border>
    </dxf>
    <dxf>
      <font>
        <b val="0"/>
        <i val="0"/>
        <strike val="0"/>
        <condense val="0"/>
        <extend val="0"/>
        <outline val="0"/>
        <shadow val="0"/>
        <u val="none"/>
        <vertAlign val="baseline"/>
        <sz val="12"/>
        <color auto="1"/>
        <name val="Arial"/>
        <scheme val="none"/>
      </font>
      <border diagonalUp="0" diagonalDown="0" outline="0">
        <left/>
        <right/>
        <top/>
        <bottom style="double">
          <color indexed="64"/>
        </bottom>
      </border>
    </dxf>
    <dxf>
      <font>
        <b val="0"/>
        <i val="0"/>
        <strike val="0"/>
        <condense val="0"/>
        <extend val="0"/>
        <outline val="0"/>
        <shadow val="0"/>
        <u val="none"/>
        <vertAlign val="baseline"/>
        <sz val="12"/>
        <color auto="1"/>
        <name val="Arial"/>
        <scheme val="none"/>
      </font>
      <border diagonalUp="0" diagonalDown="0" outline="0">
        <left/>
        <right/>
        <top/>
        <bottom style="double">
          <color indexed="64"/>
        </bottom>
      </border>
    </dxf>
    <dxf>
      <font>
        <b val="0"/>
        <i val="0"/>
        <strike val="0"/>
        <condense val="0"/>
        <extend val="0"/>
        <outline val="0"/>
        <shadow val="0"/>
        <u val="none"/>
        <vertAlign val="baseline"/>
        <sz val="12"/>
        <color auto="1"/>
        <name val="Arial"/>
        <scheme val="none"/>
      </font>
      <border diagonalUp="0" diagonalDown="0" outline="0">
        <left style="medium">
          <color indexed="64"/>
        </left>
        <right/>
        <top/>
        <bottom style="double">
          <color indexed="64"/>
        </bottom>
      </border>
    </dxf>
    <dxf>
      <font>
        <b val="0"/>
        <i val="0"/>
        <strike val="0"/>
        <condense val="0"/>
        <extend val="0"/>
        <outline val="0"/>
        <shadow val="0"/>
        <u val="none"/>
        <vertAlign val="baseline"/>
        <sz val="12"/>
        <color auto="1"/>
        <name val="Arial"/>
        <scheme val="none"/>
      </font>
      <numFmt numFmtId="164" formatCode="_(&quot;$&quot;* #,##0_);_(&quot;$&quot;* \(#,##0\);_(&quot;$&quot;* &quot;-&quot;??_);_(@_)"/>
      <border diagonalUp="0" diagonalDown="0" outline="0">
        <left/>
        <right style="medium">
          <color indexed="64"/>
        </right>
        <top/>
        <bottom style="double">
          <color indexed="64"/>
        </bottom>
      </border>
    </dxf>
    <dxf>
      <font>
        <b val="0"/>
        <i val="0"/>
        <strike val="0"/>
        <condense val="0"/>
        <extend val="0"/>
        <outline val="0"/>
        <shadow val="0"/>
        <u val="none"/>
        <vertAlign val="baseline"/>
        <sz val="12"/>
        <color auto="1"/>
        <name val="Arial"/>
        <scheme val="none"/>
      </font>
      <border diagonalUp="0" diagonalDown="0" outline="0">
        <left/>
        <right/>
        <top/>
        <bottom style="double">
          <color indexed="64"/>
        </bottom>
      </border>
    </dxf>
    <dxf>
      <font>
        <b val="0"/>
        <i val="0"/>
        <strike val="0"/>
        <condense val="0"/>
        <extend val="0"/>
        <outline val="0"/>
        <shadow val="0"/>
        <u val="none"/>
        <vertAlign val="baseline"/>
        <sz val="12"/>
        <color auto="1"/>
        <name val="Arial"/>
        <scheme val="none"/>
      </font>
      <border diagonalUp="0" diagonalDown="0" outline="0">
        <left/>
        <right/>
        <top/>
        <bottom style="double">
          <color indexed="64"/>
        </bottom>
      </border>
    </dxf>
    <dxf>
      <font>
        <b val="0"/>
        <i val="0"/>
        <strike val="0"/>
        <condense val="0"/>
        <extend val="0"/>
        <outline val="0"/>
        <shadow val="0"/>
        <u val="none"/>
        <vertAlign val="baseline"/>
        <sz val="12"/>
        <color auto="1"/>
        <name val="Arial"/>
        <scheme val="none"/>
      </font>
      <border diagonalUp="0" diagonalDown="0" outline="0">
        <left style="medium">
          <color indexed="64"/>
        </left>
        <right/>
        <top/>
        <bottom style="double">
          <color indexed="64"/>
        </bottom>
      </border>
    </dxf>
    <dxf>
      <font>
        <b val="0"/>
        <i val="0"/>
        <strike val="0"/>
        <condense val="0"/>
        <extend val="0"/>
        <outline val="0"/>
        <shadow val="0"/>
        <u val="none"/>
        <vertAlign val="baseline"/>
        <sz val="10"/>
        <color auto="1"/>
        <name val="Arial"/>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strike val="0"/>
        <outline val="0"/>
        <shadow val="0"/>
        <u val="none"/>
        <vertAlign val="baseline"/>
        <sz val="12"/>
        <color auto="1"/>
        <name val="Arial"/>
        <scheme val="none"/>
      </font>
      <numFmt numFmtId="164" formatCode="_(&quot;$&quot;* #,##0_);_(&quot;$&quot;* \(#,##0\);_(&quot;$&quot;* &quot;-&quot;??_);_(@_)"/>
      <protection locked="0" hidden="0"/>
    </dxf>
    <dxf>
      <font>
        <strike val="0"/>
        <outline val="0"/>
        <shadow val="0"/>
        <u val="none"/>
        <vertAlign val="baseline"/>
        <sz val="12"/>
        <color auto="1"/>
        <name val="Arial"/>
        <scheme val="none"/>
      </font>
      <protection locked="0" hidden="0"/>
    </dxf>
    <dxf>
      <font>
        <strike val="0"/>
        <outline val="0"/>
        <shadow val="0"/>
        <u val="none"/>
        <vertAlign val="baseline"/>
        <sz val="12"/>
        <color auto="1"/>
        <name val="Arial"/>
        <scheme val="none"/>
      </font>
      <protection locked="0" hidden="0"/>
    </dxf>
    <dxf>
      <font>
        <strike val="0"/>
        <outline val="0"/>
        <shadow val="0"/>
        <u val="none"/>
        <vertAlign val="baseline"/>
        <sz val="12"/>
        <color auto="1"/>
        <name val="Arial"/>
        <scheme val="none"/>
      </font>
      <protection locked="0" hidden="0"/>
    </dxf>
    <dxf>
      <font>
        <strike val="0"/>
        <outline val="0"/>
        <shadow val="0"/>
        <u val="none"/>
        <vertAlign val="baseline"/>
        <sz val="12"/>
        <color auto="1"/>
        <name val="Arial"/>
        <scheme val="none"/>
      </font>
    </dxf>
    <dxf>
      <font>
        <strike val="0"/>
        <outline val="0"/>
        <shadow val="0"/>
        <u val="none"/>
        <vertAlign val="baseline"/>
        <sz val="12"/>
        <color auto="1"/>
        <name val="Arial"/>
        <scheme val="none"/>
      </font>
      <protection locked="0" hidden="0"/>
    </dxf>
    <dxf>
      <font>
        <b val="0"/>
        <i val="0"/>
        <strike val="0"/>
        <condense val="0"/>
        <extend val="0"/>
        <outline val="0"/>
        <shadow val="0"/>
        <u val="none"/>
        <vertAlign val="baseline"/>
        <sz val="12"/>
        <color auto="1"/>
        <name val="Arial"/>
        <scheme val="none"/>
      </font>
    </dxf>
    <dxf>
      <font>
        <strike val="0"/>
        <outline val="0"/>
        <shadow val="0"/>
        <u val="none"/>
        <vertAlign val="baseline"/>
        <sz val="12"/>
        <color auto="1"/>
        <name val="Arial"/>
        <scheme val="none"/>
      </font>
      <numFmt numFmtId="164" formatCode="_(&quot;$&quot;* #,##0_);_(&quot;$&quot;* \(#,##0\);_(&quot;$&quot;* &quot;-&quot;??_);_(@_)"/>
      <protection locked="0" hidden="0"/>
    </dxf>
    <dxf>
      <font>
        <strike val="0"/>
        <outline val="0"/>
        <shadow val="0"/>
        <u val="none"/>
        <vertAlign val="baseline"/>
        <sz val="12"/>
        <color auto="1"/>
        <name val="Arial"/>
        <scheme val="none"/>
      </font>
      <protection locked="0" hidden="0"/>
    </dxf>
    <dxf>
      <font>
        <strike val="0"/>
        <outline val="0"/>
        <shadow val="0"/>
        <u val="none"/>
        <vertAlign val="baseline"/>
        <sz val="12"/>
        <color auto="1"/>
        <name val="Arial"/>
        <scheme val="none"/>
      </font>
      <protection locked="0" hidden="0"/>
    </dxf>
    <dxf>
      <font>
        <strike val="0"/>
        <outline val="0"/>
        <shadow val="0"/>
        <u val="none"/>
        <vertAlign val="baseline"/>
        <sz val="12"/>
        <color auto="1"/>
        <name val="Arial"/>
        <scheme val="none"/>
      </font>
      <protection locked="0" hidden="0"/>
    </dxf>
    <dxf>
      <font>
        <strike val="0"/>
        <outline val="0"/>
        <shadow val="0"/>
        <u val="none"/>
        <vertAlign val="baseline"/>
        <sz val="12"/>
        <color auto="1"/>
        <name val="Arial"/>
        <scheme val="none"/>
      </font>
    </dxf>
    <dxf>
      <font>
        <strike val="0"/>
        <outline val="0"/>
        <shadow val="0"/>
        <u val="none"/>
        <vertAlign val="baseline"/>
        <sz val="12"/>
        <color auto="1"/>
        <name val="Arial"/>
        <scheme val="none"/>
      </font>
      <protection locked="0" hidden="0"/>
    </dxf>
    <dxf>
      <font>
        <b val="0"/>
        <i val="0"/>
        <strike val="0"/>
        <condense val="0"/>
        <extend val="0"/>
        <outline val="0"/>
        <shadow val="0"/>
        <u val="none"/>
        <vertAlign val="baseline"/>
        <sz val="12"/>
        <color auto="1"/>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275765</xdr:colOff>
      <xdr:row>52</xdr:row>
      <xdr:rowOff>43295</xdr:rowOff>
    </xdr:from>
    <xdr:to>
      <xdr:col>10</xdr:col>
      <xdr:colOff>648912</xdr:colOff>
      <xdr:row>54</xdr:row>
      <xdr:rowOff>94395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72810" y="8728363"/>
          <a:ext cx="373147" cy="397464"/>
        </a:xfrm>
        <a:prstGeom prst="rect">
          <a:avLst/>
        </a:prstGeom>
      </xdr:spPr>
    </xdr:pic>
    <xdr:clientData/>
  </xdr:twoCellAnchor>
</xdr:wsDr>
</file>

<file path=xl/tables/table1.xml><?xml version="1.0" encoding="utf-8"?>
<table xmlns="http://schemas.openxmlformats.org/spreadsheetml/2006/main" id="11" name="Table11" displayName="Table11" ref="B4:E25" totalsRowCount="1" headerRowDxfId="61" dataDxfId="60" totalsRowDxfId="59">
  <autoFilter ref="B4:E24"/>
  <tableColumns count="4">
    <tableColumn id="1" name="Date" dataDxfId="58" totalsRowDxfId="15"/>
    <tableColumn id="2" name="Participant" dataDxfId="57" totalsRowDxfId="14"/>
    <tableColumn id="3" name="B Number" dataDxfId="56" totalsRowDxfId="13"/>
    <tableColumn id="4" name="Program Fee Collected" totalsRowFunction="custom" dataDxfId="55" totalsRowDxfId="12" dataCellStyle="Currency">
      <totalsRowFormula>SUM(Table11[Program Fee Collected])</totalsRowFormula>
    </tableColumn>
  </tableColumns>
  <tableStyleInfo name="TableStyleLight1" showFirstColumn="0" showLastColumn="0" showRowStripes="1" showColumnStripes="0"/>
</table>
</file>

<file path=xl/tables/table10.xml><?xml version="1.0" encoding="utf-8"?>
<table xmlns="http://schemas.openxmlformats.org/spreadsheetml/2006/main" id="17" name="Table1218" displayName="Table1218" ref="H4:I7" totalsRowShown="0" headerRowDxfId="24">
  <autoFilter ref="H4:I7"/>
  <tableColumns count="2">
    <tableColumn id="1" name="Select One" dataDxfId="23"/>
    <tableColumn id="2" name="Select One2" dataDxfId="22" dataCellStyle="Currency"/>
  </tableColumns>
  <tableStyleInfo name="TableStyleLight1" showFirstColumn="0" showLastColumn="0" showRowStripes="1" showColumnStripes="0"/>
</table>
</file>

<file path=xl/tables/table11.xml><?xml version="1.0" encoding="utf-8"?>
<table xmlns="http://schemas.openxmlformats.org/spreadsheetml/2006/main" id="18" name="Table519" displayName="Table519" ref="K18:L19" totalsRowShown="0">
  <autoFilter ref="K18:L19"/>
  <tableColumns count="2">
    <tableColumn id="1" name="Select One" dataDxfId="21"/>
    <tableColumn id="2" name="Select One2" dataDxfId="20" dataCellStyle="Currency"/>
  </tableColumns>
  <tableStyleInfo name="TableStyleLight1" showFirstColumn="0" showLastColumn="0" showRowStripes="1" showColumnStripes="0"/>
</table>
</file>

<file path=xl/tables/table12.xml><?xml version="1.0" encoding="utf-8"?>
<table xmlns="http://schemas.openxmlformats.org/spreadsheetml/2006/main" id="10" name="Table10" displayName="Table10" ref="H10:H13" totalsRowShown="0" headerRowDxfId="19" dataDxfId="18" tableBorderDxfId="17">
  <autoFilter ref="H10:H13"/>
  <tableColumns count="1">
    <tableColumn id="1" name="Accommodations for Students" dataDxfId="16"/>
  </tableColumns>
  <tableStyleInfo name="TableStyleLight1" showFirstColumn="0" showLastColumn="0" showRowStripes="1" showColumnStripes="0"/>
</table>
</file>

<file path=xl/tables/table2.xml><?xml version="1.0" encoding="utf-8"?>
<table xmlns="http://schemas.openxmlformats.org/spreadsheetml/2006/main" id="12" name="Table1113" displayName="Table1113" ref="B32:E63" totalsRowCount="1" headerRowDxfId="54" dataDxfId="53" totalsRowDxfId="52">
  <autoFilter ref="B32:E62"/>
  <tableColumns count="4">
    <tableColumn id="1" name="Date Purchased" totalsRowLabel="Total Expenses" dataDxfId="51" totalsRowDxfId="11"/>
    <tableColumn id="2" name="Item" dataDxfId="50" totalsRowDxfId="10"/>
    <tableColumn id="3" name="Form of Payment" dataDxfId="49" totalsRowDxfId="9"/>
    <tableColumn id="4" name="Amount Paid" totalsRowFunction="custom" dataDxfId="48" totalsRowDxfId="8" dataCellStyle="Currency">
      <totalsRowFormula>SUM(Table1113[Amount Paid])</totalsRowFormula>
    </tableColumn>
  </tableColumns>
  <tableStyleInfo name="TableStyleLight1" showFirstColumn="0" showLastColumn="0" showRowStripes="1" showColumnStripes="0"/>
</table>
</file>

<file path=xl/tables/table3.xml><?xml version="1.0" encoding="utf-8"?>
<table xmlns="http://schemas.openxmlformats.org/spreadsheetml/2006/main" id="1" name="Table1" displayName="Table1" ref="A3:B15" totalsRowShown="0" headerRowDxfId="47" dataDxfId="46" tableBorderDxfId="45">
  <autoFilter ref="A3:B15"/>
  <tableColumns count="2">
    <tableColumn id="1" name="Select One" dataDxfId="44"/>
    <tableColumn id="2" name="Term" dataDxfId="43"/>
  </tableColumns>
  <tableStyleInfo name="TableStyleLight1" showFirstColumn="0" showLastColumn="0" showRowStripes="1" showColumnStripes="0"/>
</table>
</file>

<file path=xl/tables/table4.xml><?xml version="1.0" encoding="utf-8"?>
<table xmlns="http://schemas.openxmlformats.org/spreadsheetml/2006/main" id="2" name="Table2" displayName="Table2" ref="D2:D15" totalsRowShown="0" headerRowDxfId="42" dataDxfId="41" tableBorderDxfId="40">
  <autoFilter ref="D2:D15"/>
  <tableColumns count="1">
    <tableColumn id="1" name="Colleges" dataDxfId="39"/>
  </tableColumns>
  <tableStyleInfo name="TableStyleLight1" showFirstColumn="0" showLastColumn="0" showRowStripes="1" showColumnStripes="0"/>
</table>
</file>

<file path=xl/tables/table5.xml><?xml version="1.0" encoding="utf-8"?>
<table xmlns="http://schemas.openxmlformats.org/spreadsheetml/2006/main" id="3" name="Table3" displayName="Table3" ref="F2:F10" totalsRowShown="0" headerRowDxfId="38" dataDxfId="37" tableBorderDxfId="36">
  <autoFilter ref="F2:F10"/>
  <tableColumns count="1">
    <tableColumn id="1" name="Meals for Students" dataDxfId="35"/>
  </tableColumns>
  <tableStyleInfo name="TableStyleLight1" showFirstColumn="0" showLastColumn="0" showRowStripes="1" showColumnStripes="0"/>
</table>
</file>

<file path=xl/tables/table6.xml><?xml version="1.0" encoding="utf-8"?>
<table xmlns="http://schemas.openxmlformats.org/spreadsheetml/2006/main" id="7" name="Table7" displayName="Table7" ref="F12:F13" totalsRowShown="0" headerRowDxfId="34" dataDxfId="33" tableBorderDxfId="32" dataCellStyle="Percent">
  <autoFilter ref="F12:F13"/>
  <tableColumns count="1">
    <tableColumn id="1" name="UAB Financial Affairs Fee" dataDxfId="31" dataCellStyle="Percent"/>
  </tableColumns>
  <tableStyleInfo name="TableStyleLight1" showFirstColumn="0" showLastColumn="0" showRowStripes="1" showColumnStripes="0"/>
</table>
</file>

<file path=xl/tables/table7.xml><?xml version="1.0" encoding="utf-8"?>
<table xmlns="http://schemas.openxmlformats.org/spreadsheetml/2006/main" id="4" name="Table4" displayName="Table4" ref="K3:L5" totalsRowShown="0" headerRowDxfId="30">
  <autoFilter ref="K3:L5"/>
  <tableColumns count="2">
    <tableColumn id="1" name="Select One" dataDxfId="29"/>
    <tableColumn id="2" name="Select One2" dataDxfId="28" dataCellStyle="Currency"/>
  </tableColumns>
  <tableStyleInfo name="TableStyleLight1" showFirstColumn="0" showLastColumn="0" showRowStripes="1" showColumnStripes="0"/>
</table>
</file>

<file path=xl/tables/table8.xml><?xml version="1.0" encoding="utf-8"?>
<table xmlns="http://schemas.openxmlformats.org/spreadsheetml/2006/main" id="5" name="Table5" displayName="Table5" ref="K8:L9" totalsRowShown="0">
  <autoFilter ref="K8:L9"/>
  <tableColumns count="2">
    <tableColumn id="1" name="Select One" dataDxfId="27"/>
    <tableColumn id="2" name="Select One2" dataDxfId="26" dataCellStyle="Currency"/>
  </tableColumns>
  <tableStyleInfo name="TableStyleLight1" showFirstColumn="0" showLastColumn="0" showRowStripes="1" showColumnStripes="0"/>
</table>
</file>

<file path=xl/tables/table9.xml><?xml version="1.0" encoding="utf-8"?>
<table xmlns="http://schemas.openxmlformats.org/spreadsheetml/2006/main" id="6" name="Table6" displayName="Table6" ref="K12:L13" totalsRowShown="0">
  <autoFilter ref="K12:L13"/>
  <tableColumns count="2">
    <tableColumn id="1" name="Type" dataDxfId="25"/>
    <tableColumn id="2" name="Fee" dataCellStyle="Currency"/>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aoprals.state.gov/web920/per_diem.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table" Target="../tables/table3.xml"/><Relationship Id="rId6" Type="http://schemas.openxmlformats.org/officeDocument/2006/relationships/table" Target="../tables/table8.xml"/><Relationship Id="rId5" Type="http://schemas.openxmlformats.org/officeDocument/2006/relationships/table" Target="../tables/table7.xml"/><Relationship Id="rId10" Type="http://schemas.openxmlformats.org/officeDocument/2006/relationships/table" Target="../tables/table12.xml"/><Relationship Id="rId4" Type="http://schemas.openxmlformats.org/officeDocument/2006/relationships/table" Target="../tables/table6.xml"/><Relationship Id="rId9"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Layout" zoomScale="110" zoomScaleNormal="100" zoomScalePageLayoutView="110" workbookViewId="0">
      <selection activeCell="A15" sqref="A15:J18"/>
    </sheetView>
  </sheetViews>
  <sheetFormatPr defaultColWidth="8.85546875" defaultRowHeight="12.75" x14ac:dyDescent="0.2"/>
  <cols>
    <col min="10" max="10" width="3.7109375" customWidth="1"/>
  </cols>
  <sheetData>
    <row r="1" spans="1:10" ht="12.75" customHeight="1" x14ac:dyDescent="0.2">
      <c r="A1" s="147" t="s">
        <v>129</v>
      </c>
      <c r="B1" s="147"/>
      <c r="C1" s="147"/>
      <c r="D1" s="147"/>
      <c r="E1" s="147"/>
      <c r="F1" s="147"/>
      <c r="G1" s="147"/>
      <c r="H1" s="147"/>
      <c r="I1" s="147"/>
      <c r="J1" s="147"/>
    </row>
    <row r="2" spans="1:10" x14ac:dyDescent="0.2">
      <c r="A2" s="147"/>
      <c r="B2" s="147"/>
      <c r="C2" s="147"/>
      <c r="D2" s="147"/>
      <c r="E2" s="147"/>
      <c r="F2" s="147"/>
      <c r="G2" s="147"/>
      <c r="H2" s="147"/>
      <c r="I2" s="147"/>
      <c r="J2" s="147"/>
    </row>
    <row r="3" spans="1:10" x14ac:dyDescent="0.2">
      <c r="A3" s="147"/>
      <c r="B3" s="147"/>
      <c r="C3" s="147"/>
      <c r="D3" s="147"/>
      <c r="E3" s="147"/>
      <c r="F3" s="147"/>
      <c r="G3" s="147"/>
      <c r="H3" s="147"/>
      <c r="I3" s="147"/>
      <c r="J3" s="147"/>
    </row>
    <row r="4" spans="1:10" ht="14.25" customHeight="1" x14ac:dyDescent="0.2">
      <c r="A4" s="62"/>
      <c r="B4" s="62"/>
      <c r="C4" s="62"/>
      <c r="D4" s="62"/>
      <c r="E4" s="62"/>
      <c r="F4" s="62"/>
      <c r="G4" s="62"/>
      <c r="H4" s="62"/>
      <c r="I4" s="62"/>
      <c r="J4" s="62"/>
    </row>
    <row r="5" spans="1:10" ht="15.75" customHeight="1" x14ac:dyDescent="0.2">
      <c r="A5" s="63" t="s">
        <v>66</v>
      </c>
      <c r="B5" s="62"/>
      <c r="C5" s="62"/>
      <c r="D5" s="62"/>
      <c r="E5" s="62"/>
      <c r="F5" s="62"/>
      <c r="G5" s="62"/>
      <c r="H5" s="62"/>
      <c r="I5" s="62"/>
      <c r="J5" s="62"/>
    </row>
    <row r="6" spans="1:10" ht="42.75" customHeight="1" x14ac:dyDescent="0.2">
      <c r="A6" s="147" t="s">
        <v>67</v>
      </c>
      <c r="B6" s="147"/>
      <c r="C6" s="147"/>
      <c r="D6" s="147"/>
      <c r="E6" s="147"/>
      <c r="F6" s="147"/>
      <c r="G6" s="147"/>
      <c r="H6" s="147"/>
      <c r="I6" s="147"/>
      <c r="J6" s="147"/>
    </row>
    <row r="7" spans="1:10" x14ac:dyDescent="0.2">
      <c r="A7" s="62"/>
      <c r="B7" s="62"/>
      <c r="C7" s="62"/>
      <c r="D7" s="62"/>
      <c r="E7" s="62"/>
      <c r="F7" s="62"/>
      <c r="G7" s="62"/>
      <c r="H7" s="62"/>
      <c r="I7" s="62"/>
      <c r="J7" s="62"/>
    </row>
    <row r="8" spans="1:10" ht="15.75" x14ac:dyDescent="0.2">
      <c r="A8" s="63" t="s">
        <v>69</v>
      </c>
      <c r="B8" s="61"/>
      <c r="C8" s="61"/>
      <c r="D8" s="61"/>
      <c r="E8" s="61"/>
      <c r="F8" s="61"/>
      <c r="G8" s="61"/>
      <c r="H8" s="61"/>
      <c r="I8" s="61"/>
      <c r="J8" s="61"/>
    </row>
    <row r="9" spans="1:10" x14ac:dyDescent="0.2">
      <c r="A9" s="147" t="s">
        <v>130</v>
      </c>
      <c r="B9" s="147"/>
      <c r="C9" s="147"/>
      <c r="D9" s="147"/>
      <c r="E9" s="147"/>
      <c r="F9" s="147"/>
      <c r="G9" s="147"/>
      <c r="H9" s="147"/>
      <c r="I9" s="147"/>
      <c r="J9" s="147"/>
    </row>
    <row r="10" spans="1:10" ht="30.75" customHeight="1" x14ac:dyDescent="0.2">
      <c r="A10" s="147"/>
      <c r="B10" s="147"/>
      <c r="C10" s="147"/>
      <c r="D10" s="147"/>
      <c r="E10" s="147"/>
      <c r="F10" s="147"/>
      <c r="G10" s="147"/>
      <c r="H10" s="147"/>
      <c r="I10" s="147"/>
      <c r="J10" s="147"/>
    </row>
    <row r="11" spans="1:10" ht="27.75" customHeight="1" x14ac:dyDescent="0.2">
      <c r="A11" s="147"/>
      <c r="B11" s="147"/>
      <c r="C11" s="147"/>
      <c r="D11" s="147"/>
      <c r="E11" s="147"/>
      <c r="F11" s="147"/>
      <c r="G11" s="147"/>
      <c r="H11" s="147"/>
      <c r="I11" s="147"/>
      <c r="J11" s="147"/>
    </row>
    <row r="12" spans="1:10" ht="68.099999999999994" customHeight="1" x14ac:dyDescent="0.2">
      <c r="A12" s="147"/>
      <c r="B12" s="147"/>
      <c r="C12" s="147"/>
      <c r="D12" s="147"/>
      <c r="E12" s="147"/>
      <c r="F12" s="147"/>
      <c r="G12" s="147"/>
      <c r="H12" s="147"/>
      <c r="I12" s="147"/>
      <c r="J12" s="147"/>
    </row>
    <row r="13" spans="1:10" x14ac:dyDescent="0.2">
      <c r="A13" s="62"/>
      <c r="B13" s="62"/>
      <c r="C13" s="62"/>
      <c r="D13" s="62"/>
      <c r="E13" s="62"/>
      <c r="F13" s="62"/>
      <c r="G13" s="62"/>
      <c r="H13" s="62"/>
      <c r="I13" s="62"/>
      <c r="J13" s="62"/>
    </row>
    <row r="14" spans="1:10" ht="15.75" x14ac:dyDescent="0.2">
      <c r="A14" s="63" t="s">
        <v>70</v>
      </c>
    </row>
    <row r="15" spans="1:10" ht="25.5" customHeight="1" x14ac:dyDescent="0.2">
      <c r="A15" s="148" t="s">
        <v>146</v>
      </c>
      <c r="B15" s="149"/>
      <c r="C15" s="149"/>
      <c r="D15" s="149"/>
      <c r="E15" s="149"/>
      <c r="F15" s="149"/>
      <c r="G15" s="149"/>
      <c r="H15" s="149"/>
      <c r="I15" s="149"/>
      <c r="J15" s="149"/>
    </row>
    <row r="16" spans="1:10" x14ac:dyDescent="0.2">
      <c r="A16" s="149"/>
      <c r="B16" s="149"/>
      <c r="C16" s="149"/>
      <c r="D16" s="149"/>
      <c r="E16" s="149"/>
      <c r="F16" s="149"/>
      <c r="G16" s="149"/>
      <c r="H16" s="149"/>
      <c r="I16" s="149"/>
      <c r="J16" s="149"/>
    </row>
    <row r="17" spans="1:10" ht="34.5" customHeight="1" x14ac:dyDescent="0.2">
      <c r="A17" s="149"/>
      <c r="B17" s="149"/>
      <c r="C17" s="149"/>
      <c r="D17" s="149"/>
      <c r="E17" s="149"/>
      <c r="F17" s="149"/>
      <c r="G17" s="149"/>
      <c r="H17" s="149"/>
      <c r="I17" s="149"/>
      <c r="J17" s="149"/>
    </row>
    <row r="18" spans="1:10" ht="60.75" customHeight="1" x14ac:dyDescent="0.2">
      <c r="A18" s="149"/>
      <c r="B18" s="149"/>
      <c r="C18" s="149"/>
      <c r="D18" s="149"/>
      <c r="E18" s="149"/>
      <c r="F18" s="149"/>
      <c r="G18" s="149"/>
      <c r="H18" s="149"/>
      <c r="I18" s="149"/>
      <c r="J18" s="149"/>
    </row>
    <row r="19" spans="1:10" x14ac:dyDescent="0.2">
      <c r="A19" s="2"/>
      <c r="B19" s="2"/>
      <c r="C19" s="2"/>
      <c r="D19" s="2"/>
      <c r="E19" s="2"/>
      <c r="F19" s="2"/>
      <c r="G19" s="2"/>
      <c r="H19" s="2"/>
      <c r="I19" s="2"/>
      <c r="J19" s="2"/>
    </row>
  </sheetData>
  <sheetProtection selectLockedCells="1"/>
  <mergeCells count="4">
    <mergeCell ref="A6:J6"/>
    <mergeCell ref="A1:J3"/>
    <mergeCell ref="A9:J12"/>
    <mergeCell ref="A15:J18"/>
  </mergeCells>
  <pageMargins left="0.7" right="0.7" top="0.75" bottom="0.75" header="0.3" footer="0.3"/>
  <pageSetup orientation="portrait" r:id="rId1"/>
  <headerFooter>
    <oddHeader>&amp;C&amp;"Arial,Bold"&amp;14Budget Proposal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59999389629810485"/>
  </sheetPr>
  <dimension ref="B1:P59"/>
  <sheetViews>
    <sheetView tabSelected="1" view="pageLayout" zoomScale="80" zoomScaleNormal="100" zoomScalePageLayoutView="80" workbookViewId="0">
      <selection activeCell="B5" sqref="B5"/>
    </sheetView>
  </sheetViews>
  <sheetFormatPr defaultColWidth="8.85546875" defaultRowHeight="12.75" x14ac:dyDescent="0.2"/>
  <cols>
    <col min="1" max="1" width="5" customWidth="1"/>
    <col min="2" max="2" width="32.85546875" customWidth="1"/>
    <col min="3" max="3" width="44.42578125" customWidth="1"/>
    <col min="4" max="4" width="21.140625" customWidth="1"/>
    <col min="5" max="5" width="5.140625" customWidth="1"/>
    <col min="6" max="6" width="11" customWidth="1"/>
    <col min="7" max="7" width="10.140625" bestFit="1" customWidth="1"/>
    <col min="11" max="11" width="13.85546875" customWidth="1"/>
    <col min="13" max="13" width="13" customWidth="1"/>
    <col min="14" max="14" width="7.28515625" customWidth="1"/>
  </cols>
  <sheetData>
    <row r="1" spans="2:15" ht="13.5" thickBot="1" x14ac:dyDescent="0.25"/>
    <row r="2" spans="2:15" x14ac:dyDescent="0.2">
      <c r="B2" s="43"/>
      <c r="C2" s="44"/>
      <c r="D2" s="52"/>
      <c r="G2" s="200">
        <f>B2</f>
        <v>0</v>
      </c>
      <c r="H2" s="201"/>
      <c r="I2" s="132"/>
      <c r="J2" s="189">
        <f>C2</f>
        <v>0</v>
      </c>
      <c r="K2" s="189"/>
      <c r="L2" s="133"/>
      <c r="M2" s="189">
        <f>D2</f>
        <v>0</v>
      </c>
      <c r="N2" s="189"/>
      <c r="O2" s="190"/>
    </row>
    <row r="3" spans="2:15" x14ac:dyDescent="0.2">
      <c r="B3" s="32" t="s">
        <v>72</v>
      </c>
      <c r="C3" s="33" t="s">
        <v>10</v>
      </c>
      <c r="D3" s="34" t="s">
        <v>11</v>
      </c>
      <c r="G3" s="191" t="str">
        <f>B3</f>
        <v>College/School</v>
      </c>
      <c r="H3" s="192"/>
      <c r="I3" s="134"/>
      <c r="J3" s="193" t="str">
        <f>C3</f>
        <v>Program Director</v>
      </c>
      <c r="K3" s="193"/>
      <c r="L3" s="134"/>
      <c r="M3" s="193" t="str">
        <f>D3</f>
        <v>Email</v>
      </c>
      <c r="N3" s="193"/>
      <c r="O3" s="194"/>
    </row>
    <row r="4" spans="2:15" x14ac:dyDescent="0.2">
      <c r="B4" s="14"/>
      <c r="C4" s="8"/>
      <c r="D4" s="35"/>
      <c r="G4" s="135"/>
      <c r="H4" s="136"/>
      <c r="I4" s="136"/>
      <c r="J4" s="136"/>
      <c r="K4" s="136"/>
      <c r="L4" s="136"/>
      <c r="M4" s="136"/>
      <c r="N4" s="136"/>
      <c r="O4" s="137"/>
    </row>
    <row r="5" spans="2:15" x14ac:dyDescent="0.2">
      <c r="B5" s="231"/>
      <c r="C5" s="45"/>
      <c r="D5" s="46"/>
      <c r="G5" s="203">
        <f>B5</f>
        <v>0</v>
      </c>
      <c r="H5" s="204"/>
      <c r="I5" s="204"/>
      <c r="J5" s="204"/>
      <c r="K5" s="205">
        <f>C5</f>
        <v>0</v>
      </c>
      <c r="L5" s="204"/>
      <c r="M5" s="205">
        <f>D5</f>
        <v>0</v>
      </c>
      <c r="N5" s="204"/>
      <c r="O5" s="138"/>
    </row>
    <row r="6" spans="2:15" x14ac:dyDescent="0.2">
      <c r="B6" s="32" t="s">
        <v>9</v>
      </c>
      <c r="C6" s="33" t="s">
        <v>51</v>
      </c>
      <c r="D6" s="34" t="s">
        <v>52</v>
      </c>
      <c r="G6" s="210" t="str">
        <f>B6</f>
        <v>Program Title</v>
      </c>
      <c r="H6" s="193"/>
      <c r="I6" s="193"/>
      <c r="J6" s="193"/>
      <c r="K6" s="193" t="str">
        <f>C6</f>
        <v>Travel Start Date</v>
      </c>
      <c r="L6" s="193"/>
      <c r="M6" s="193" t="str">
        <f>D6</f>
        <v>Travel End Date</v>
      </c>
      <c r="N6" s="193"/>
      <c r="O6" s="137"/>
    </row>
    <row r="7" spans="2:15" x14ac:dyDescent="0.2">
      <c r="B7" s="32"/>
      <c r="C7" s="33"/>
      <c r="D7" s="34"/>
      <c r="G7" s="139"/>
      <c r="H7" s="136"/>
      <c r="I7" s="136"/>
      <c r="J7" s="136"/>
      <c r="K7" s="140"/>
      <c r="L7" s="136"/>
      <c r="M7" s="136"/>
      <c r="N7" s="136"/>
      <c r="O7" s="141"/>
    </row>
    <row r="8" spans="2:15" x14ac:dyDescent="0.2">
      <c r="B8" s="47"/>
      <c r="C8" s="19" t="e">
        <f>VLOOKUP('1 Program Expenses'!B8,'Auto Data'!A3:B15,2,FALSE)</f>
        <v>#N/A</v>
      </c>
      <c r="D8" s="121">
        <f>(D5-C5)+1</f>
        <v>1</v>
      </c>
      <c r="G8" s="211">
        <f>B8</f>
        <v>0</v>
      </c>
      <c r="H8" s="212"/>
      <c r="I8" s="212"/>
      <c r="J8" s="212" t="e">
        <f>C8</f>
        <v>#N/A</v>
      </c>
      <c r="K8" s="212"/>
      <c r="L8" s="212"/>
      <c r="M8" s="212">
        <f>D8</f>
        <v>1</v>
      </c>
      <c r="N8" s="212"/>
      <c r="O8" s="213"/>
    </row>
    <row r="9" spans="2:15" ht="13.5" thickBot="1" x14ac:dyDescent="0.25">
      <c r="B9" s="36" t="s">
        <v>32</v>
      </c>
      <c r="C9" s="37" t="s">
        <v>31</v>
      </c>
      <c r="D9" s="38" t="s">
        <v>54</v>
      </c>
      <c r="G9" s="214" t="str">
        <f>B9</f>
        <v>Month of Departure</v>
      </c>
      <c r="H9" s="171"/>
      <c r="I9" s="171"/>
      <c r="J9" s="171" t="str">
        <f>C9</f>
        <v>Program Term</v>
      </c>
      <c r="K9" s="171"/>
      <c r="L9" s="171"/>
      <c r="M9" s="171" t="str">
        <f>D9</f>
        <v>Length of Program (in days)</v>
      </c>
      <c r="N9" s="171"/>
      <c r="O9" s="172"/>
    </row>
    <row r="10" spans="2:15" ht="13.5" thickBot="1" x14ac:dyDescent="0.25">
      <c r="B10" s="18"/>
      <c r="C10" s="18"/>
      <c r="D10" s="18"/>
      <c r="G10" s="11"/>
      <c r="H10" s="11"/>
      <c r="I10" s="11"/>
      <c r="J10" s="11"/>
      <c r="K10" s="11"/>
      <c r="L10" s="11"/>
      <c r="M10" s="11"/>
      <c r="N10" s="11"/>
      <c r="O10" s="11"/>
    </row>
    <row r="11" spans="2:15" x14ac:dyDescent="0.2">
      <c r="B11" s="195" t="s">
        <v>21</v>
      </c>
      <c r="C11" s="196"/>
      <c r="D11" s="197"/>
      <c r="G11" s="176" t="s">
        <v>8</v>
      </c>
      <c r="H11" s="176"/>
      <c r="I11" s="176"/>
      <c r="J11" s="176"/>
      <c r="K11" s="176"/>
      <c r="L11" s="176"/>
      <c r="M11" s="176"/>
      <c r="N11" s="176"/>
      <c r="O11" s="176"/>
    </row>
    <row r="12" spans="2:15" ht="12" customHeight="1" x14ac:dyDescent="0.2">
      <c r="B12" s="198" t="s">
        <v>71</v>
      </c>
      <c r="C12" s="199"/>
      <c r="D12" s="69"/>
      <c r="G12" s="176" t="s">
        <v>13</v>
      </c>
      <c r="H12" s="177"/>
      <c r="I12" s="177"/>
      <c r="J12" s="177"/>
      <c r="K12" s="177"/>
      <c r="L12" s="177"/>
      <c r="M12" s="177"/>
      <c r="N12" s="177"/>
      <c r="O12" s="177"/>
    </row>
    <row r="13" spans="2:15" x14ac:dyDescent="0.2">
      <c r="B13" s="108" t="s">
        <v>53</v>
      </c>
      <c r="C13" s="66" t="s">
        <v>0</v>
      </c>
      <c r="D13" s="22" t="s">
        <v>1</v>
      </c>
      <c r="G13" s="30"/>
      <c r="H13" s="39">
        <v>10</v>
      </c>
      <c r="I13" s="131">
        <f>$D$38/H13</f>
        <v>0</v>
      </c>
      <c r="J13" s="39">
        <v>17</v>
      </c>
      <c r="K13" s="131">
        <f>$D$38/J13</f>
        <v>0</v>
      </c>
      <c r="L13" s="39">
        <v>24</v>
      </c>
      <c r="M13" s="131">
        <f>$D$38/L13</f>
        <v>0</v>
      </c>
    </row>
    <row r="14" spans="2:15" ht="14.25" customHeight="1" x14ac:dyDescent="0.2">
      <c r="B14" s="53" t="s">
        <v>101</v>
      </c>
      <c r="C14" s="86"/>
      <c r="D14" s="120">
        <f>IF(C14="I'll be getting dropped off at no cost",'Auto Data'!I5,IF(C14="I'll take a cab to and from the BHM airport",'Auto Data'!I6*D12,IF('1 Program Expenses'!C14="I'll drive and park at the BHM airport",('Auto Data'!I7*D8)*D12,0)))</f>
        <v>0</v>
      </c>
      <c r="G14" s="30"/>
      <c r="H14" s="39">
        <v>11</v>
      </c>
      <c r="I14" s="131">
        <f t="shared" ref="I14:I19" si="0">$D$38/H14</f>
        <v>0</v>
      </c>
      <c r="J14" s="39">
        <v>18</v>
      </c>
      <c r="K14" s="131">
        <f t="shared" ref="K14:K19" si="1">$D$38/J14</f>
        <v>0</v>
      </c>
      <c r="L14" s="39">
        <v>25</v>
      </c>
      <c r="M14" s="131">
        <f t="shared" ref="M14:M19" si="2">$D$38/L14</f>
        <v>0</v>
      </c>
    </row>
    <row r="15" spans="2:15" x14ac:dyDescent="0.2">
      <c r="B15" s="53" t="s">
        <v>2</v>
      </c>
      <c r="C15" s="54"/>
      <c r="D15" s="41"/>
      <c r="G15" s="30"/>
      <c r="H15" s="39">
        <v>12</v>
      </c>
      <c r="I15" s="131">
        <f t="shared" si="0"/>
        <v>0</v>
      </c>
      <c r="J15" s="39">
        <v>19</v>
      </c>
      <c r="K15" s="131">
        <f t="shared" si="1"/>
        <v>0</v>
      </c>
      <c r="L15" s="39">
        <v>26</v>
      </c>
      <c r="M15" s="131">
        <f t="shared" si="2"/>
        <v>0</v>
      </c>
    </row>
    <row r="16" spans="2:15" x14ac:dyDescent="0.2">
      <c r="B16" s="53" t="s">
        <v>109</v>
      </c>
      <c r="C16" s="109" t="s">
        <v>112</v>
      </c>
      <c r="D16" s="112">
        <f>IF(D15&gt;0,'Auto Data'!L19*D12,0)</f>
        <v>0</v>
      </c>
      <c r="G16" s="30"/>
      <c r="H16" s="39">
        <v>13</v>
      </c>
      <c r="I16" s="131">
        <f t="shared" si="0"/>
        <v>0</v>
      </c>
      <c r="J16" s="39">
        <v>20</v>
      </c>
      <c r="K16" s="131">
        <f t="shared" si="1"/>
        <v>0</v>
      </c>
      <c r="L16" s="39">
        <v>27</v>
      </c>
      <c r="M16" s="131">
        <f t="shared" si="2"/>
        <v>0</v>
      </c>
    </row>
    <row r="17" spans="2:15" x14ac:dyDescent="0.2">
      <c r="B17" s="53" t="s">
        <v>85</v>
      </c>
      <c r="C17" s="75" t="s">
        <v>86</v>
      </c>
      <c r="D17" s="41"/>
      <c r="G17" s="30"/>
      <c r="H17" s="39">
        <v>14</v>
      </c>
      <c r="I17" s="131">
        <f t="shared" si="0"/>
        <v>0</v>
      </c>
      <c r="J17" s="39">
        <v>21</v>
      </c>
      <c r="K17" s="131">
        <f t="shared" si="1"/>
        <v>0</v>
      </c>
      <c r="L17" s="39">
        <v>28</v>
      </c>
      <c r="M17" s="131">
        <f t="shared" si="2"/>
        <v>0</v>
      </c>
    </row>
    <row r="18" spans="2:15" x14ac:dyDescent="0.2">
      <c r="B18" s="53" t="s">
        <v>108</v>
      </c>
      <c r="C18" s="54" t="s">
        <v>161</v>
      </c>
      <c r="D18" s="41"/>
      <c r="G18" s="30"/>
      <c r="H18" s="39">
        <v>15</v>
      </c>
      <c r="I18" s="131">
        <f t="shared" si="0"/>
        <v>0</v>
      </c>
      <c r="J18" s="39">
        <v>22</v>
      </c>
      <c r="K18" s="131">
        <f t="shared" si="1"/>
        <v>0</v>
      </c>
      <c r="L18" s="39">
        <v>29</v>
      </c>
      <c r="M18" s="131">
        <f t="shared" si="2"/>
        <v>0</v>
      </c>
    </row>
    <row r="19" spans="2:15" x14ac:dyDescent="0.2">
      <c r="B19" s="53" t="s">
        <v>57</v>
      </c>
      <c r="C19" s="54" t="s">
        <v>62</v>
      </c>
      <c r="D19" s="41"/>
      <c r="G19" s="30"/>
      <c r="H19" s="39">
        <v>16</v>
      </c>
      <c r="I19" s="131">
        <f t="shared" si="0"/>
        <v>0</v>
      </c>
      <c r="J19" s="39">
        <v>23</v>
      </c>
      <c r="K19" s="131">
        <f t="shared" si="1"/>
        <v>0</v>
      </c>
      <c r="L19" s="39">
        <v>30</v>
      </c>
      <c r="M19" s="131">
        <f t="shared" si="2"/>
        <v>0</v>
      </c>
    </row>
    <row r="20" spans="2:15" ht="13.5" thickBot="1" x14ac:dyDescent="0.25">
      <c r="B20" s="10" t="s">
        <v>27</v>
      </c>
      <c r="C20" s="54" t="s">
        <v>60</v>
      </c>
      <c r="D20" s="41"/>
      <c r="G20" s="30"/>
      <c r="H20" s="30"/>
      <c r="I20" s="30"/>
      <c r="J20" s="30"/>
      <c r="K20" s="30"/>
      <c r="L20" s="30"/>
      <c r="M20" s="30"/>
      <c r="N20" s="30"/>
      <c r="O20" s="17"/>
    </row>
    <row r="21" spans="2:15" ht="13.5" thickBot="1" x14ac:dyDescent="0.25">
      <c r="B21" s="53" t="s">
        <v>58</v>
      </c>
      <c r="C21" s="78" t="s">
        <v>114</v>
      </c>
      <c r="D21" s="42"/>
      <c r="G21" s="178" t="s">
        <v>24</v>
      </c>
      <c r="H21" s="179"/>
      <c r="I21" s="179"/>
      <c r="J21" s="179"/>
      <c r="K21" s="180"/>
      <c r="L21" s="181"/>
      <c r="M21" s="181"/>
      <c r="N21" s="182"/>
      <c r="O21" s="126">
        <f>'1 Program Expenses'!D55</f>
        <v>50</v>
      </c>
    </row>
    <row r="22" spans="2:15" ht="13.5" thickBot="1" x14ac:dyDescent="0.25">
      <c r="B22" s="53" t="s">
        <v>150</v>
      </c>
      <c r="C22" s="78" t="s">
        <v>151</v>
      </c>
      <c r="D22" s="65">
        <f>Table5[Select One2]*D12</f>
        <v>0</v>
      </c>
      <c r="G22" s="183" t="s">
        <v>25</v>
      </c>
      <c r="H22" s="184"/>
      <c r="I22" s="184"/>
      <c r="J22" s="185"/>
      <c r="K22" s="31" t="s">
        <v>68</v>
      </c>
      <c r="L22" s="186"/>
      <c r="M22" s="187"/>
      <c r="N22" s="188"/>
      <c r="O22" s="126" t="e">
        <f>ROUND(D38/L22,0)</f>
        <v>#DIV/0!</v>
      </c>
    </row>
    <row r="23" spans="2:15" ht="13.5" thickBot="1" x14ac:dyDescent="0.25">
      <c r="B23" s="118" t="s">
        <v>28</v>
      </c>
      <c r="C23" s="119"/>
      <c r="D23" s="68"/>
    </row>
    <row r="24" spans="2:15" ht="13.5" thickBot="1" x14ac:dyDescent="0.25">
      <c r="B24" s="28" t="s">
        <v>128</v>
      </c>
      <c r="C24" s="29"/>
      <c r="D24" s="24">
        <f>SUM(D14:D23)</f>
        <v>0</v>
      </c>
      <c r="G24" s="113"/>
      <c r="H24" s="114"/>
      <c r="I24" s="115"/>
      <c r="J24" s="114"/>
      <c r="K24" s="152"/>
      <c r="L24" s="153"/>
      <c r="M24" s="154"/>
      <c r="N24" s="154"/>
      <c r="O24" s="116" t="s">
        <v>1</v>
      </c>
    </row>
    <row r="25" spans="2:15" ht="13.5" thickBot="1" x14ac:dyDescent="0.25">
      <c r="B25" s="3"/>
      <c r="C25" s="3"/>
      <c r="D25" s="25"/>
      <c r="G25" s="159" t="s">
        <v>118</v>
      </c>
      <c r="H25" s="160"/>
      <c r="I25" s="160"/>
      <c r="J25" s="160"/>
      <c r="K25" s="160"/>
      <c r="L25" s="160"/>
      <c r="M25" s="160"/>
      <c r="N25" s="160"/>
      <c r="O25" s="127">
        <f>D38+(O21*L22)</f>
        <v>0</v>
      </c>
    </row>
    <row r="26" spans="2:15" x14ac:dyDescent="0.2">
      <c r="B26" s="195" t="s">
        <v>4</v>
      </c>
      <c r="C26" s="196"/>
      <c r="D26" s="197"/>
      <c r="G26" s="155" t="s">
        <v>113</v>
      </c>
      <c r="H26" s="156"/>
      <c r="I26" s="156"/>
      <c r="J26" s="156"/>
      <c r="K26" s="156"/>
      <c r="L26" s="156"/>
      <c r="M26" s="156"/>
      <c r="N26" s="156"/>
      <c r="O26" s="128">
        <f>ROUNDUP(O25*Table7[UAB Financial Affairs Fee],-1)</f>
        <v>0</v>
      </c>
    </row>
    <row r="27" spans="2:15" ht="13.5" thickBot="1" x14ac:dyDescent="0.25">
      <c r="B27" s="20" t="s">
        <v>53</v>
      </c>
      <c r="C27" s="21" t="s">
        <v>0</v>
      </c>
      <c r="D27" s="26" t="s">
        <v>1</v>
      </c>
      <c r="G27" s="157" t="s">
        <v>117</v>
      </c>
      <c r="H27" s="158"/>
      <c r="I27" s="158"/>
      <c r="J27" s="158"/>
      <c r="K27" s="158"/>
      <c r="L27" s="158"/>
      <c r="M27" s="158"/>
      <c r="N27" s="158"/>
      <c r="O27" s="129">
        <f>SUM(O25:O26)</f>
        <v>0</v>
      </c>
    </row>
    <row r="28" spans="2:15" ht="13.5" thickBot="1" x14ac:dyDescent="0.25">
      <c r="B28" s="53" t="s">
        <v>115</v>
      </c>
      <c r="C28" s="54" t="s">
        <v>156</v>
      </c>
      <c r="D28" s="56"/>
      <c r="G28" s="206" t="s">
        <v>26</v>
      </c>
      <c r="H28" s="207"/>
      <c r="I28" s="207"/>
      <c r="J28" s="207"/>
      <c r="K28" s="207"/>
      <c r="L28" s="207"/>
      <c r="M28" s="207"/>
      <c r="N28" s="208"/>
      <c r="O28" s="130" t="e">
        <f>ROUNDUP(O27/L22,-1)</f>
        <v>#DIV/0!</v>
      </c>
    </row>
    <row r="29" spans="2:15" x14ac:dyDescent="0.2">
      <c r="B29" s="83" t="s">
        <v>152</v>
      </c>
      <c r="C29" s="104" t="s">
        <v>153</v>
      </c>
      <c r="D29" s="103"/>
      <c r="O29" s="1"/>
    </row>
    <row r="30" spans="2:15" ht="13.5" thickBot="1" x14ac:dyDescent="0.25">
      <c r="B30" s="83" t="s">
        <v>122</v>
      </c>
      <c r="C30" s="84"/>
      <c r="D30" s="103"/>
      <c r="G30" s="209" t="s">
        <v>56</v>
      </c>
      <c r="H30" s="209"/>
      <c r="I30" s="209"/>
      <c r="J30" s="209"/>
      <c r="K30" s="209"/>
      <c r="L30" s="209"/>
      <c r="M30" s="125">
        <f>SUM(G32:G40,K32:K40)</f>
        <v>320</v>
      </c>
    </row>
    <row r="31" spans="2:15" ht="14.1" customHeight="1" thickBot="1" x14ac:dyDescent="0.25">
      <c r="B31" s="28" t="s">
        <v>123</v>
      </c>
      <c r="C31" s="29"/>
      <c r="D31" s="122">
        <f>SUM(D28:D30)</f>
        <v>0</v>
      </c>
      <c r="G31" s="7"/>
      <c r="O31" s="6"/>
    </row>
    <row r="32" spans="2:15" ht="12.95" customHeight="1" thickBot="1" x14ac:dyDescent="0.25">
      <c r="B32" s="110"/>
      <c r="C32" s="4"/>
      <c r="D32" s="80"/>
      <c r="G32" s="85"/>
      <c r="H32" s="173" t="s">
        <v>2</v>
      </c>
      <c r="I32" s="173"/>
      <c r="J32" s="40"/>
      <c r="K32" s="124">
        <f>'Auto Data'!L13</f>
        <v>125</v>
      </c>
      <c r="L32" s="174" t="s">
        <v>149</v>
      </c>
      <c r="M32" s="175"/>
    </row>
    <row r="33" spans="2:15" ht="12.95" customHeight="1" thickBot="1" x14ac:dyDescent="0.25">
      <c r="B33" s="81" t="s">
        <v>6</v>
      </c>
      <c r="C33" s="82"/>
      <c r="D33" s="122">
        <f>D24+D31</f>
        <v>0</v>
      </c>
      <c r="G33" s="123">
        <f>150</f>
        <v>150</v>
      </c>
      <c r="H33" s="167" t="s">
        <v>19</v>
      </c>
      <c r="I33" s="167"/>
      <c r="J33" s="1"/>
      <c r="K33" s="50"/>
      <c r="L33" s="55" t="s">
        <v>14</v>
      </c>
      <c r="M33" s="73"/>
    </row>
    <row r="34" spans="2:15" ht="14.1" customHeight="1" x14ac:dyDescent="0.2">
      <c r="B34" s="53" t="s">
        <v>84</v>
      </c>
      <c r="C34" s="23"/>
      <c r="D34" s="67"/>
      <c r="G34" s="48"/>
      <c r="H34" s="167" t="s">
        <v>16</v>
      </c>
      <c r="I34" s="167"/>
      <c r="J34" s="1"/>
      <c r="K34" s="50"/>
      <c r="L34" s="100" t="s">
        <v>15</v>
      </c>
      <c r="M34" s="101"/>
    </row>
    <row r="35" spans="2:15" x14ac:dyDescent="0.2">
      <c r="B35" s="53" t="s">
        <v>65</v>
      </c>
      <c r="C35" s="23"/>
      <c r="D35" s="41"/>
      <c r="G35" s="48"/>
      <c r="H35" s="161" t="s">
        <v>59</v>
      </c>
      <c r="I35" s="167"/>
      <c r="J35" s="1"/>
      <c r="K35" s="50"/>
      <c r="L35" s="100" t="s">
        <v>22</v>
      </c>
      <c r="M35" s="73"/>
    </row>
    <row r="36" spans="2:15" x14ac:dyDescent="0.2">
      <c r="B36" s="83" t="s">
        <v>160</v>
      </c>
      <c r="C36" s="117"/>
      <c r="D36" s="41"/>
      <c r="G36" s="48"/>
      <c r="H36" s="167" t="s">
        <v>3</v>
      </c>
      <c r="I36" s="167"/>
      <c r="J36" s="1"/>
      <c r="K36" s="50"/>
      <c r="L36" s="168"/>
      <c r="M36" s="164"/>
    </row>
    <row r="37" spans="2:15" ht="13.5" thickBot="1" x14ac:dyDescent="0.25">
      <c r="B37" s="83" t="s">
        <v>154</v>
      </c>
      <c r="C37" s="117"/>
      <c r="D37" s="41"/>
      <c r="G37" s="123">
        <f>M8*15</f>
        <v>15</v>
      </c>
      <c r="H37" s="167" t="s">
        <v>17</v>
      </c>
      <c r="I37" s="162"/>
      <c r="J37" s="162"/>
      <c r="K37" s="50"/>
      <c r="L37" s="168"/>
      <c r="M37" s="164"/>
    </row>
    <row r="38" spans="2:15" ht="13.5" thickBot="1" x14ac:dyDescent="0.25">
      <c r="B38" s="28" t="s">
        <v>23</v>
      </c>
      <c r="C38" s="29"/>
      <c r="D38" s="122">
        <f>D33-(SUM(D34:D37))</f>
        <v>0</v>
      </c>
      <c r="G38" s="123">
        <f>IF($C$45="All Meals Included in Program",0,IF($C$45="All Meals Included in Provider Price",0,IF($C$45="75% of Meals Included in Program",(M8*0.25)*'Auto Data'!L5,IF($C$45="50% of Meals Included in Program",(M8*0.5)*'Auto Data'!L5,IF($C$45="25% of Meals Included in Program",(M8*0.75)*'Auto Data'!L5,IF($C$45="Hotel Breakfast Included in Program",(M8*('Auto Data'!L5-5)),M8*'Auto Data'!L5))))))</f>
        <v>30</v>
      </c>
      <c r="H38" s="169" t="s">
        <v>80</v>
      </c>
      <c r="I38" s="170"/>
      <c r="J38" s="170"/>
      <c r="K38" s="50"/>
      <c r="L38" s="163"/>
      <c r="M38" s="164"/>
    </row>
    <row r="39" spans="2:15" ht="13.5" thickBot="1" x14ac:dyDescent="0.25">
      <c r="B39" s="4"/>
      <c r="C39" s="27"/>
      <c r="D39" s="25"/>
      <c r="G39" s="48"/>
      <c r="H39" s="161"/>
      <c r="I39" s="162"/>
      <c r="J39" s="1"/>
      <c r="K39" s="50"/>
      <c r="L39" s="163"/>
      <c r="M39" s="164"/>
    </row>
    <row r="40" spans="2:15" ht="13.5" thickBot="1" x14ac:dyDescent="0.25">
      <c r="B40" s="195" t="s">
        <v>20</v>
      </c>
      <c r="C40" s="196"/>
      <c r="D40" s="197"/>
      <c r="G40" s="49"/>
      <c r="H40" s="165"/>
      <c r="I40" s="165"/>
      <c r="J40" s="99"/>
      <c r="K40" s="51"/>
      <c r="L40" s="165"/>
      <c r="M40" s="166"/>
    </row>
    <row r="41" spans="2:15" x14ac:dyDescent="0.2">
      <c r="B41" s="108" t="s">
        <v>7</v>
      </c>
      <c r="C41" s="21" t="s">
        <v>0</v>
      </c>
      <c r="D41" s="111" t="s">
        <v>1</v>
      </c>
    </row>
    <row r="42" spans="2:15" ht="10.5" customHeight="1" x14ac:dyDescent="0.2">
      <c r="B42" s="10" t="s">
        <v>2</v>
      </c>
      <c r="C42" s="23"/>
      <c r="D42" s="56"/>
      <c r="G42" s="7" t="s">
        <v>18</v>
      </c>
    </row>
    <row r="43" spans="2:15" x14ac:dyDescent="0.2">
      <c r="B43" s="53" t="s">
        <v>108</v>
      </c>
      <c r="C43" s="72"/>
      <c r="D43" s="41"/>
      <c r="G43" s="202"/>
      <c r="H43" s="202"/>
      <c r="I43" s="202"/>
      <c r="J43" s="202"/>
      <c r="K43" s="202"/>
      <c r="L43" s="202"/>
      <c r="M43" s="202"/>
      <c r="N43" s="142"/>
      <c r="O43" s="142"/>
    </row>
    <row r="44" spans="2:15" x14ac:dyDescent="0.2">
      <c r="B44" s="53" t="s">
        <v>109</v>
      </c>
      <c r="C44" s="109" t="s">
        <v>112</v>
      </c>
      <c r="D44" s="112">
        <f>IF(D42&gt;0,'Auto Data'!L19,0)</f>
        <v>0</v>
      </c>
      <c r="G44" s="202"/>
      <c r="H44" s="202"/>
      <c r="I44" s="202"/>
      <c r="J44" s="202"/>
      <c r="K44" s="202"/>
      <c r="L44" s="202"/>
      <c r="M44" s="202"/>
      <c r="N44" s="142"/>
      <c r="O44" s="142"/>
    </row>
    <row r="45" spans="2:15" x14ac:dyDescent="0.2">
      <c r="B45" s="10" t="s">
        <v>30</v>
      </c>
      <c r="C45" s="70"/>
      <c r="D45" s="112">
        <f>IF('1 Program Expenses'!C45="All Meals Included in Program",'Auto Data'!L5*D8,IF('1 Program Expenses'!C45="75% of Meals Included in Program",(D8*0.75)*'Auto Data'!L5,IF('1 Program Expenses'!C45="50% of Meals Included in Program",(D8*0.5)*'Auto Data'!L5,IF('1 Program Expenses'!C45="25% of Meals Included in Program",(D8*0.33)*'Auto Data'!L5,IF('1 Program Expenses'!C45="Hotel Breakfast Included in Program",0,IF('1 Program Expenses'!C45="All Meals Included in CP Price",0,0))))))</f>
        <v>0</v>
      </c>
      <c r="G45" s="202"/>
      <c r="H45" s="202"/>
      <c r="I45" s="202"/>
      <c r="J45" s="202"/>
      <c r="K45" s="202"/>
      <c r="L45" s="202"/>
      <c r="M45" s="202"/>
    </row>
    <row r="46" spans="2:15" x14ac:dyDescent="0.2">
      <c r="B46" s="53" t="s">
        <v>163</v>
      </c>
      <c r="C46" s="230" t="s">
        <v>158</v>
      </c>
      <c r="D46" s="112">
        <v>0</v>
      </c>
      <c r="G46" s="202"/>
      <c r="H46" s="202"/>
      <c r="I46" s="202"/>
      <c r="J46" s="202"/>
      <c r="K46" s="202"/>
      <c r="L46" s="202"/>
      <c r="M46" s="202"/>
    </row>
    <row r="47" spans="2:15" x14ac:dyDescent="0.2">
      <c r="B47" s="53" t="s">
        <v>162</v>
      </c>
      <c r="C47" s="230" t="s">
        <v>158</v>
      </c>
      <c r="D47" s="112">
        <v>0</v>
      </c>
      <c r="G47" s="202"/>
      <c r="H47" s="202"/>
      <c r="I47" s="202"/>
      <c r="J47" s="202"/>
      <c r="K47" s="202"/>
      <c r="L47" s="202"/>
      <c r="M47" s="202"/>
    </row>
    <row r="48" spans="2:15" x14ac:dyDescent="0.2">
      <c r="B48" s="53" t="s">
        <v>150</v>
      </c>
      <c r="C48" s="78" t="s">
        <v>151</v>
      </c>
      <c r="D48" s="112">
        <f>Table5[Select One2]</f>
        <v>50</v>
      </c>
      <c r="G48" s="202"/>
      <c r="H48" s="202"/>
      <c r="I48" s="202"/>
      <c r="J48" s="202"/>
      <c r="K48" s="202"/>
      <c r="L48" s="202"/>
      <c r="M48" s="202"/>
    </row>
    <row r="49" spans="2:16" x14ac:dyDescent="0.2">
      <c r="B49" s="53" t="s">
        <v>57</v>
      </c>
      <c r="C49" s="54" t="s">
        <v>62</v>
      </c>
      <c r="D49" s="41"/>
    </row>
    <row r="50" spans="2:16" x14ac:dyDescent="0.2">
      <c r="B50" s="53" t="s">
        <v>119</v>
      </c>
      <c r="C50" s="54"/>
      <c r="D50" s="41"/>
      <c r="G50" s="74"/>
      <c r="H50" s="74"/>
      <c r="I50" s="74"/>
      <c r="J50" s="74"/>
      <c r="K50" s="74"/>
      <c r="L50" s="74"/>
      <c r="M50" s="74"/>
      <c r="N50" s="74"/>
      <c r="O50" s="74"/>
    </row>
    <row r="51" spans="2:16" x14ac:dyDescent="0.2">
      <c r="B51" s="10" t="s">
        <v>29</v>
      </c>
      <c r="C51" s="77" t="s">
        <v>148</v>
      </c>
      <c r="D51" s="41"/>
      <c r="G51" s="150" t="s">
        <v>157</v>
      </c>
      <c r="H51" s="150"/>
      <c r="I51" s="150"/>
      <c r="J51" s="150" t="s">
        <v>106</v>
      </c>
      <c r="K51" s="150"/>
      <c r="L51" s="150"/>
      <c r="M51" s="150" t="s">
        <v>106</v>
      </c>
      <c r="N51" s="150"/>
      <c r="O51" s="150"/>
    </row>
    <row r="52" spans="2:16" x14ac:dyDescent="0.2">
      <c r="B52" s="10" t="s">
        <v>5</v>
      </c>
      <c r="C52" s="54" t="s">
        <v>120</v>
      </c>
      <c r="D52" s="41"/>
      <c r="G52" s="151" t="s">
        <v>159</v>
      </c>
      <c r="H52" s="151"/>
      <c r="I52" s="151"/>
      <c r="J52" s="151" t="s">
        <v>107</v>
      </c>
      <c r="K52" s="151"/>
      <c r="L52" s="151"/>
      <c r="M52" s="151" t="s">
        <v>107</v>
      </c>
      <c r="N52" s="151"/>
      <c r="O52" s="151"/>
    </row>
    <row r="53" spans="2:16" x14ac:dyDescent="0.2">
      <c r="B53" s="53" t="s">
        <v>82</v>
      </c>
      <c r="C53" s="23"/>
      <c r="D53" s="41"/>
    </row>
    <row r="54" spans="2:16" ht="13.5" thickBot="1" x14ac:dyDescent="0.25">
      <c r="B54" s="53" t="s">
        <v>83</v>
      </c>
      <c r="C54" s="72"/>
      <c r="D54" s="41"/>
    </row>
    <row r="55" spans="2:16" ht="13.5" thickBot="1" x14ac:dyDescent="0.25">
      <c r="B55" s="28" t="s">
        <v>24</v>
      </c>
      <c r="C55" s="29"/>
      <c r="D55" s="122">
        <f>SUM(D42:D54)</f>
        <v>50</v>
      </c>
    </row>
    <row r="56" spans="2:16" x14ac:dyDescent="0.2">
      <c r="O56" s="146"/>
      <c r="P56" s="145"/>
    </row>
    <row r="58" spans="2:16" x14ac:dyDescent="0.2">
      <c r="B58" s="106"/>
      <c r="C58" s="106"/>
      <c r="D58" s="106"/>
    </row>
    <row r="59" spans="2:16" x14ac:dyDescent="0.2">
      <c r="B59" s="107"/>
      <c r="C59" s="107"/>
      <c r="D59" s="107"/>
    </row>
  </sheetData>
  <sheetProtection algorithmName="SHA-512" hashValue="nheD49M5A6r5MsHOiYRzEhE0BEZOWaXQYEiYrCVNT95cTIVbHjdCaY7zDVGaOQKLqB9tVyMrKBiA1dn4PByXJg==" saltValue="kQwikiyEpHmKyX7JbPiUZQ==" spinCount="100000" sheet="1" selectLockedCells="1"/>
  <mergeCells count="52">
    <mergeCell ref="M8:O8"/>
    <mergeCell ref="G9:I9"/>
    <mergeCell ref="H35:I35"/>
    <mergeCell ref="L36:M36"/>
    <mergeCell ref="J9:L9"/>
    <mergeCell ref="B11:D11"/>
    <mergeCell ref="B26:D26"/>
    <mergeCell ref="B12:C12"/>
    <mergeCell ref="B40:D40"/>
    <mergeCell ref="G2:H2"/>
    <mergeCell ref="G43:M48"/>
    <mergeCell ref="G5:J5"/>
    <mergeCell ref="K5:L5"/>
    <mergeCell ref="M5:N5"/>
    <mergeCell ref="G28:N28"/>
    <mergeCell ref="G30:L30"/>
    <mergeCell ref="G6:J6"/>
    <mergeCell ref="K6:L6"/>
    <mergeCell ref="M6:N6"/>
    <mergeCell ref="G8:I8"/>
    <mergeCell ref="J8:L8"/>
    <mergeCell ref="J2:K2"/>
    <mergeCell ref="M2:O2"/>
    <mergeCell ref="G3:H3"/>
    <mergeCell ref="J3:K3"/>
    <mergeCell ref="M3:O3"/>
    <mergeCell ref="M9:O9"/>
    <mergeCell ref="H32:I32"/>
    <mergeCell ref="L32:M32"/>
    <mergeCell ref="H33:I33"/>
    <mergeCell ref="G11:O11"/>
    <mergeCell ref="G12:O12"/>
    <mergeCell ref="G21:J21"/>
    <mergeCell ref="K21:N21"/>
    <mergeCell ref="G22:J22"/>
    <mergeCell ref="L22:N22"/>
    <mergeCell ref="G51:O51"/>
    <mergeCell ref="G52:O52"/>
    <mergeCell ref="K24:N24"/>
    <mergeCell ref="G26:N26"/>
    <mergeCell ref="G27:N27"/>
    <mergeCell ref="G25:N25"/>
    <mergeCell ref="H39:I39"/>
    <mergeCell ref="L39:M39"/>
    <mergeCell ref="H40:I40"/>
    <mergeCell ref="L40:M40"/>
    <mergeCell ref="H37:J37"/>
    <mergeCell ref="L37:M37"/>
    <mergeCell ref="H38:J38"/>
    <mergeCell ref="L38:M38"/>
    <mergeCell ref="H34:I34"/>
    <mergeCell ref="H36:I36"/>
  </mergeCells>
  <phoneticPr fontId="3" type="noConversion"/>
  <conditionalFormatting sqref="B2:D2 C5:D5 B8 D12 D23 D42:D44 C54 D15:D21 D49:D54 D28:D30 D34:D37 C45:C47">
    <cfRule type="containsBlanks" dxfId="7" priority="8">
      <formula>LEN(TRIM(B2))=0</formula>
    </cfRule>
  </conditionalFormatting>
  <conditionalFormatting sqref="D14">
    <cfRule type="containsBlanks" dxfId="6" priority="5">
      <formula>LEN(TRIM(D14))=0</formula>
    </cfRule>
  </conditionalFormatting>
  <conditionalFormatting sqref="C14">
    <cfRule type="containsBlanks" dxfId="5" priority="4">
      <formula>LEN(TRIM(C14))=0</formula>
    </cfRule>
  </conditionalFormatting>
  <conditionalFormatting sqref="K32:K40 G32:G40">
    <cfRule type="containsBlanks" dxfId="4" priority="2" stopIfTrue="1">
      <formula>LEN(TRIM(G32))=0</formula>
    </cfRule>
  </conditionalFormatting>
  <conditionalFormatting sqref="L22:N22">
    <cfRule type="containsBlanks" dxfId="3" priority="3" stopIfTrue="1">
      <formula>LEN(TRIM(L22))=0</formula>
    </cfRule>
  </conditionalFormatting>
  <conditionalFormatting sqref="C43">
    <cfRule type="containsBlanks" dxfId="2" priority="1">
      <formula>LEN(TRIM(C43))=0</formula>
    </cfRule>
  </conditionalFormatting>
  <dataValidations count="2">
    <dataValidation type="date" showInputMessage="1" showErrorMessage="1" promptTitle="Program Return Date" prompt="MM/DD/YYYY" sqref="D5">
      <formula1>1</formula1>
      <formula2>401769</formula2>
    </dataValidation>
    <dataValidation type="date" showInputMessage="1" showErrorMessage="1" promptTitle="Program Departure Date" prompt="MM/DD/YYYY" sqref="C5">
      <formula1>1</formula1>
      <formula2>401769</formula2>
    </dataValidation>
  </dataValidations>
  <hyperlinks>
    <hyperlink ref="C17" r:id="rId1"/>
  </hyperlinks>
  <pageMargins left="0.25" right="0.25" top="0.75" bottom="0.75" header="0.3" footer="0.3"/>
  <pageSetup scale="95" orientation="portrait" horizontalDpi="200" verticalDpi="200" r:id="rId2"/>
  <headerFooter differentFirst="1" alignWithMargins="0">
    <oddHeader xml:space="preserve">&amp;C&amp;"Arial,Bold"&amp;12Education Abroad
UAB Short Term Program Budget Worksheet: Overall Program Fee
</oddHeader>
    <oddFooter>&amp;CPage &amp;P&amp;RUpdated February 2023</oddFooter>
    <firstHeader>&amp;C&amp;"Arial,Bold"&amp;12Education Abroad
UAB Short Term Program Budget Worksheet: Fixed Expenses</firstHeader>
  </headerFooter>
  <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'Auto Data'!$A$3:$A$15</xm:f>
          </x14:formula1>
          <xm:sqref>B8</xm:sqref>
        </x14:dataValidation>
        <x14:dataValidation type="list" allowBlank="1" showInputMessage="1" showErrorMessage="1">
          <x14:formula1>
            <xm:f>'Auto Data'!$F$4:$F$10</xm:f>
          </x14:formula1>
          <xm:sqref>C45</xm:sqref>
        </x14:dataValidation>
        <x14:dataValidation type="list" allowBlank="1" showInputMessage="1" showErrorMessage="1">
          <x14:formula1>
            <xm:f>'Auto Data'!$D$3:$D$15</xm:f>
          </x14:formula1>
          <xm:sqref>B2</xm:sqref>
        </x14:dataValidation>
        <x14:dataValidation type="list" allowBlank="1" showInputMessage="1" showErrorMessage="1">
          <x14:formula1>
            <xm:f>'Auto Data'!$H$4:$H$7</xm:f>
          </x14:formula1>
          <xm:sqref>C14</xm:sqref>
        </x14:dataValidation>
        <x14:dataValidation type="list" allowBlank="1" showInputMessage="1" showErrorMessage="1">
          <x14:formula1>
            <xm:f>'Auto Data'!$H$11:$H$13</xm:f>
          </x14:formula1>
          <xm:sqref>C43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4"/>
  <sheetViews>
    <sheetView zoomScale="110" zoomScaleNormal="110" workbookViewId="0">
      <selection activeCell="B5" sqref="B5"/>
    </sheetView>
  </sheetViews>
  <sheetFormatPr defaultColWidth="11.42578125" defaultRowHeight="12.75" x14ac:dyDescent="0.2"/>
  <cols>
    <col min="2" max="2" width="19.140625" bestFit="1" customWidth="1"/>
    <col min="3" max="3" width="14" bestFit="1" customWidth="1"/>
    <col min="4" max="4" width="24.7109375" bestFit="1" customWidth="1"/>
    <col min="5" max="5" width="25.85546875" bestFit="1" customWidth="1"/>
  </cols>
  <sheetData>
    <row r="2" spans="2:6" ht="13.5" thickBot="1" x14ac:dyDescent="0.25"/>
    <row r="3" spans="2:6" ht="18" x14ac:dyDescent="0.25">
      <c r="B3" s="217" t="s">
        <v>131</v>
      </c>
      <c r="C3" s="218"/>
      <c r="D3" s="218"/>
      <c r="E3" s="219"/>
      <c r="F3" s="5"/>
    </row>
    <row r="4" spans="2:6" ht="15" x14ac:dyDescent="0.2">
      <c r="B4" s="88" t="s">
        <v>132</v>
      </c>
      <c r="C4" s="89" t="s">
        <v>133</v>
      </c>
      <c r="D4" s="89" t="s">
        <v>134</v>
      </c>
      <c r="E4" s="90" t="s">
        <v>135</v>
      </c>
    </row>
    <row r="5" spans="2:6" ht="15" x14ac:dyDescent="0.2">
      <c r="B5" s="96"/>
      <c r="C5" s="97"/>
      <c r="D5" s="97"/>
      <c r="E5" s="98"/>
    </row>
    <row r="6" spans="2:6" ht="15" x14ac:dyDescent="0.2">
      <c r="B6" s="96"/>
      <c r="C6" s="97"/>
      <c r="D6" s="97"/>
      <c r="E6" s="98"/>
    </row>
    <row r="7" spans="2:6" ht="15" x14ac:dyDescent="0.2">
      <c r="B7" s="96"/>
      <c r="C7" s="97"/>
      <c r="D7" s="97"/>
      <c r="E7" s="98"/>
    </row>
    <row r="8" spans="2:6" ht="15" x14ac:dyDescent="0.2">
      <c r="B8" s="96"/>
      <c r="C8" s="97"/>
      <c r="D8" s="97"/>
      <c r="E8" s="98"/>
    </row>
    <row r="9" spans="2:6" ht="15" x14ac:dyDescent="0.2">
      <c r="B9" s="96"/>
      <c r="C9" s="97"/>
      <c r="D9" s="97"/>
      <c r="E9" s="98"/>
    </row>
    <row r="10" spans="2:6" ht="15" x14ac:dyDescent="0.2">
      <c r="B10" s="96"/>
      <c r="C10" s="97"/>
      <c r="D10" s="97"/>
      <c r="E10" s="98"/>
    </row>
    <row r="11" spans="2:6" ht="15" x14ac:dyDescent="0.2">
      <c r="B11" s="96"/>
      <c r="C11" s="97"/>
      <c r="D11" s="97"/>
      <c r="E11" s="98"/>
    </row>
    <row r="12" spans="2:6" ht="15" x14ac:dyDescent="0.2">
      <c r="B12" s="96"/>
      <c r="C12" s="97"/>
      <c r="D12" s="97"/>
      <c r="E12" s="98"/>
    </row>
    <row r="13" spans="2:6" ht="15" x14ac:dyDescent="0.2">
      <c r="B13" s="96"/>
      <c r="C13" s="97"/>
      <c r="D13" s="97"/>
      <c r="E13" s="98"/>
    </row>
    <row r="14" spans="2:6" ht="15" x14ac:dyDescent="0.2">
      <c r="B14" s="96"/>
      <c r="C14" s="97"/>
      <c r="D14" s="97"/>
      <c r="E14" s="98"/>
    </row>
    <row r="15" spans="2:6" ht="15" x14ac:dyDescent="0.2">
      <c r="B15" s="96"/>
      <c r="C15" s="97"/>
      <c r="D15" s="97"/>
      <c r="E15" s="98"/>
    </row>
    <row r="16" spans="2:6" ht="15" x14ac:dyDescent="0.2">
      <c r="B16" s="96"/>
      <c r="C16" s="97"/>
      <c r="D16" s="97"/>
      <c r="E16" s="98"/>
    </row>
    <row r="17" spans="2:5" ht="15" x14ac:dyDescent="0.2">
      <c r="B17" s="96"/>
      <c r="C17" s="97"/>
      <c r="D17" s="97"/>
      <c r="E17" s="98"/>
    </row>
    <row r="18" spans="2:5" ht="15" x14ac:dyDescent="0.2">
      <c r="B18" s="96"/>
      <c r="C18" s="97"/>
      <c r="D18" s="97"/>
      <c r="E18" s="98"/>
    </row>
    <row r="19" spans="2:5" ht="15" x14ac:dyDescent="0.2">
      <c r="B19" s="96"/>
      <c r="C19" s="97"/>
      <c r="D19" s="97"/>
      <c r="E19" s="98"/>
    </row>
    <row r="20" spans="2:5" ht="15" x14ac:dyDescent="0.2">
      <c r="B20" s="96"/>
      <c r="C20" s="97"/>
      <c r="D20" s="97"/>
      <c r="E20" s="98"/>
    </row>
    <row r="21" spans="2:5" ht="15" x14ac:dyDescent="0.2">
      <c r="B21" s="96"/>
      <c r="C21" s="97"/>
      <c r="D21" s="97"/>
      <c r="E21" s="98"/>
    </row>
    <row r="22" spans="2:5" ht="15" x14ac:dyDescent="0.2">
      <c r="B22" s="96"/>
      <c r="C22" s="97"/>
      <c r="D22" s="97"/>
      <c r="E22" s="98"/>
    </row>
    <row r="23" spans="2:5" ht="15" x14ac:dyDescent="0.2">
      <c r="B23" s="96"/>
      <c r="C23" s="97"/>
      <c r="D23" s="97"/>
      <c r="E23" s="98"/>
    </row>
    <row r="24" spans="2:5" ht="15" x14ac:dyDescent="0.2">
      <c r="B24" s="96"/>
      <c r="C24" s="97"/>
      <c r="D24" s="97"/>
      <c r="E24" s="98"/>
    </row>
    <row r="25" spans="2:5" ht="15.75" thickBot="1" x14ac:dyDescent="0.25">
      <c r="B25" s="92"/>
      <c r="C25" s="93"/>
      <c r="D25" s="93"/>
      <c r="E25" s="94">
        <f>SUM(Table11[Program Fee Collected])</f>
        <v>0</v>
      </c>
    </row>
    <row r="26" spans="2:5" ht="15.75" thickTop="1" x14ac:dyDescent="0.2">
      <c r="B26" s="88"/>
      <c r="C26" s="89"/>
      <c r="D26" s="89" t="s">
        <v>99</v>
      </c>
      <c r="E26" s="91">
        <f>(COUNTA(C5:C24)+'1 Program Expenses'!D12)*50</f>
        <v>0</v>
      </c>
    </row>
    <row r="27" spans="2:5" ht="15" x14ac:dyDescent="0.2">
      <c r="B27" s="88"/>
      <c r="C27" s="89"/>
      <c r="D27" s="89" t="s">
        <v>136</v>
      </c>
      <c r="E27" s="91">
        <f>Table11[[#Totals],[Program Fee Collected]]*0.05</f>
        <v>0</v>
      </c>
    </row>
    <row r="28" spans="2:5" ht="16.5" thickBot="1" x14ac:dyDescent="0.3">
      <c r="B28" s="215" t="s">
        <v>137</v>
      </c>
      <c r="C28" s="216"/>
      <c r="D28" s="216"/>
      <c r="E28" s="87">
        <f>Table11[[#Totals],[Program Fee Collected]]-SUM(E26:E27)</f>
        <v>0</v>
      </c>
    </row>
    <row r="30" spans="2:5" ht="13.5" thickBot="1" x14ac:dyDescent="0.25"/>
    <row r="31" spans="2:5" ht="18" x14ac:dyDescent="0.25">
      <c r="B31" s="220" t="s">
        <v>138</v>
      </c>
      <c r="C31" s="221"/>
      <c r="D31" s="221"/>
      <c r="E31" s="222"/>
    </row>
    <row r="32" spans="2:5" ht="15" x14ac:dyDescent="0.2">
      <c r="B32" s="88" t="s">
        <v>139</v>
      </c>
      <c r="C32" s="89" t="s">
        <v>140</v>
      </c>
      <c r="D32" s="89" t="s">
        <v>141</v>
      </c>
      <c r="E32" s="90" t="s">
        <v>142</v>
      </c>
    </row>
    <row r="33" spans="2:5" ht="15" x14ac:dyDescent="0.2">
      <c r="B33" s="96"/>
      <c r="C33" s="97"/>
      <c r="D33" s="97"/>
      <c r="E33" s="98"/>
    </row>
    <row r="34" spans="2:5" ht="15" x14ac:dyDescent="0.2">
      <c r="B34" s="96"/>
      <c r="C34" s="97"/>
      <c r="D34" s="97"/>
      <c r="E34" s="98"/>
    </row>
    <row r="35" spans="2:5" ht="15" x14ac:dyDescent="0.2">
      <c r="B35" s="96"/>
      <c r="C35" s="97"/>
      <c r="D35" s="97"/>
      <c r="E35" s="98"/>
    </row>
    <row r="36" spans="2:5" ht="15" x14ac:dyDescent="0.2">
      <c r="B36" s="96"/>
      <c r="C36" s="97"/>
      <c r="D36" s="97"/>
      <c r="E36" s="98"/>
    </row>
    <row r="37" spans="2:5" ht="15" x14ac:dyDescent="0.2">
      <c r="B37" s="96"/>
      <c r="C37" s="97"/>
      <c r="D37" s="97"/>
      <c r="E37" s="98"/>
    </row>
    <row r="38" spans="2:5" ht="15" x14ac:dyDescent="0.2">
      <c r="B38" s="96"/>
      <c r="C38" s="97"/>
      <c r="D38" s="97"/>
      <c r="E38" s="98"/>
    </row>
    <row r="39" spans="2:5" ht="15" x14ac:dyDescent="0.2">
      <c r="B39" s="96"/>
      <c r="C39" s="97"/>
      <c r="D39" s="97"/>
      <c r="E39" s="98"/>
    </row>
    <row r="40" spans="2:5" ht="15" x14ac:dyDescent="0.2">
      <c r="B40" s="96"/>
      <c r="C40" s="97"/>
      <c r="D40" s="97"/>
      <c r="E40" s="98"/>
    </row>
    <row r="41" spans="2:5" ht="15" x14ac:dyDescent="0.2">
      <c r="B41" s="96"/>
      <c r="C41" s="97"/>
      <c r="D41" s="97"/>
      <c r="E41" s="98"/>
    </row>
    <row r="42" spans="2:5" ht="15" x14ac:dyDescent="0.2">
      <c r="B42" s="96"/>
      <c r="C42" s="97"/>
      <c r="D42" s="97"/>
      <c r="E42" s="98"/>
    </row>
    <row r="43" spans="2:5" ht="15" x14ac:dyDescent="0.2">
      <c r="B43" s="96"/>
      <c r="C43" s="97"/>
      <c r="D43" s="97"/>
      <c r="E43" s="98"/>
    </row>
    <row r="44" spans="2:5" ht="15" x14ac:dyDescent="0.2">
      <c r="B44" s="96"/>
      <c r="C44" s="97"/>
      <c r="D44" s="97"/>
      <c r="E44" s="98"/>
    </row>
    <row r="45" spans="2:5" ht="15" x14ac:dyDescent="0.2">
      <c r="B45" s="96"/>
      <c r="C45" s="97"/>
      <c r="D45" s="97"/>
      <c r="E45" s="98"/>
    </row>
    <row r="46" spans="2:5" ht="15" x14ac:dyDescent="0.2">
      <c r="B46" s="96"/>
      <c r="C46" s="97"/>
      <c r="D46" s="97"/>
      <c r="E46" s="98"/>
    </row>
    <row r="47" spans="2:5" ht="15" x14ac:dyDescent="0.2">
      <c r="B47" s="96"/>
      <c r="C47" s="97"/>
      <c r="D47" s="97"/>
      <c r="E47" s="98"/>
    </row>
    <row r="48" spans="2:5" ht="15" x14ac:dyDescent="0.2">
      <c r="B48" s="96"/>
      <c r="C48" s="97"/>
      <c r="D48" s="97"/>
      <c r="E48" s="98"/>
    </row>
    <row r="49" spans="2:5" ht="15" x14ac:dyDescent="0.2">
      <c r="B49" s="96"/>
      <c r="C49" s="97"/>
      <c r="D49" s="97"/>
      <c r="E49" s="98"/>
    </row>
    <row r="50" spans="2:5" ht="15" x14ac:dyDescent="0.2">
      <c r="B50" s="96"/>
      <c r="C50" s="97"/>
      <c r="D50" s="97"/>
      <c r="E50" s="98"/>
    </row>
    <row r="51" spans="2:5" ht="15" x14ac:dyDescent="0.2">
      <c r="B51" s="96"/>
      <c r="C51" s="97"/>
      <c r="D51" s="97"/>
      <c r="E51" s="98"/>
    </row>
    <row r="52" spans="2:5" ht="15" x14ac:dyDescent="0.2">
      <c r="B52" s="96"/>
      <c r="C52" s="97"/>
      <c r="D52" s="97"/>
      <c r="E52" s="98"/>
    </row>
    <row r="53" spans="2:5" ht="15" x14ac:dyDescent="0.2">
      <c r="B53" s="96"/>
      <c r="C53" s="97"/>
      <c r="D53" s="97"/>
      <c r="E53" s="98"/>
    </row>
    <row r="54" spans="2:5" ht="15" x14ac:dyDescent="0.2">
      <c r="B54" s="96"/>
      <c r="C54" s="97"/>
      <c r="D54" s="97"/>
      <c r="E54" s="98"/>
    </row>
    <row r="55" spans="2:5" ht="15" x14ac:dyDescent="0.2">
      <c r="B55" s="96"/>
      <c r="C55" s="97"/>
      <c r="D55" s="97"/>
      <c r="E55" s="98"/>
    </row>
    <row r="56" spans="2:5" ht="15" x14ac:dyDescent="0.2">
      <c r="B56" s="96"/>
      <c r="C56" s="97"/>
      <c r="D56" s="97"/>
      <c r="E56" s="98"/>
    </row>
    <row r="57" spans="2:5" ht="15" x14ac:dyDescent="0.2">
      <c r="B57" s="96"/>
      <c r="C57" s="97"/>
      <c r="D57" s="97"/>
      <c r="E57" s="98"/>
    </row>
    <row r="58" spans="2:5" ht="15" x14ac:dyDescent="0.2">
      <c r="B58" s="96"/>
      <c r="C58" s="97"/>
      <c r="D58" s="97"/>
      <c r="E58" s="98"/>
    </row>
    <row r="59" spans="2:5" ht="15" x14ac:dyDescent="0.2">
      <c r="B59" s="96"/>
      <c r="C59" s="97"/>
      <c r="D59" s="97"/>
      <c r="E59" s="98"/>
    </row>
    <row r="60" spans="2:5" ht="15" x14ac:dyDescent="0.2">
      <c r="B60" s="96"/>
      <c r="C60" s="97"/>
      <c r="D60" s="97"/>
      <c r="E60" s="98"/>
    </row>
    <row r="61" spans="2:5" ht="15" x14ac:dyDescent="0.2">
      <c r="B61" s="96"/>
      <c r="C61" s="97"/>
      <c r="D61" s="97"/>
      <c r="E61" s="98"/>
    </row>
    <row r="62" spans="2:5" ht="15" x14ac:dyDescent="0.2">
      <c r="B62" s="96"/>
      <c r="C62" s="97"/>
      <c r="D62" s="97"/>
      <c r="E62" s="98"/>
    </row>
    <row r="63" spans="2:5" ht="15.75" thickBot="1" x14ac:dyDescent="0.25">
      <c r="B63" s="92" t="s">
        <v>143</v>
      </c>
      <c r="C63" s="93"/>
      <c r="D63" s="93"/>
      <c r="E63" s="94">
        <f>SUM(Table1113[Amount Paid])</f>
        <v>0</v>
      </c>
    </row>
    <row r="64" spans="2:5" ht="17.25" thickTop="1" thickBot="1" x14ac:dyDescent="0.3">
      <c r="B64" s="223" t="s">
        <v>144</v>
      </c>
      <c r="C64" s="224"/>
      <c r="D64" s="224"/>
      <c r="E64" s="95">
        <f>E28-Table1113[[#Totals],[Amount Paid]]</f>
        <v>0</v>
      </c>
    </row>
  </sheetData>
  <sheetProtection algorithmName="SHA-512" hashValue="QzHDyNeHx0gwQ4xxWs7LBwOOABfLpGvyCDUR5Sh9e6THyixvnpakEmBNt1ItLzwIRYj4OICEthCw9yqG6DysdQ==" saltValue="x+nvgWXCzPPb9i/snBz6MA==" spinCount="100000" sheet="1" selectLockedCells="1"/>
  <mergeCells count="4">
    <mergeCell ref="B28:D28"/>
    <mergeCell ref="B3:E3"/>
    <mergeCell ref="B31:E31"/>
    <mergeCell ref="B64:D64"/>
  </mergeCells>
  <conditionalFormatting sqref="E64">
    <cfRule type="cellIs" dxfId="1" priority="1" operator="greaterThan">
      <formula>0</formula>
    </cfRule>
    <cfRule type="cellIs" dxfId="0" priority="2" operator="lessThanOrEqual">
      <formula>0</formula>
    </cfRule>
  </conditionalFormatting>
  <pageMargins left="0.7" right="0.7" top="0.75" bottom="0.75" header="0.3" footer="0.3"/>
  <pageSetup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26"/>
  <sheetViews>
    <sheetView workbookViewId="0">
      <selection activeCell="F14" sqref="F14"/>
    </sheetView>
  </sheetViews>
  <sheetFormatPr defaultColWidth="8.85546875" defaultRowHeight="12.75" x14ac:dyDescent="0.2"/>
  <cols>
    <col min="1" max="1" width="16.85546875" bestFit="1" customWidth="1"/>
    <col min="2" max="2" width="13.7109375" bestFit="1" customWidth="1"/>
    <col min="4" max="4" width="25.28515625" bestFit="1" customWidth="1"/>
    <col min="6" max="6" width="31.28515625" bestFit="1" customWidth="1"/>
    <col min="8" max="8" width="27.85546875" customWidth="1"/>
    <col min="9" max="9" width="13.28515625" customWidth="1"/>
    <col min="11" max="11" width="23.140625" bestFit="1" customWidth="1"/>
    <col min="12" max="12" width="13.28515625" customWidth="1"/>
  </cols>
  <sheetData>
    <row r="1" spans="1:12" ht="13.5" thickBot="1" x14ac:dyDescent="0.25"/>
    <row r="2" spans="1:12" ht="13.5" thickBot="1" x14ac:dyDescent="0.25">
      <c r="A2" s="227" t="s">
        <v>145</v>
      </c>
      <c r="B2" s="228"/>
      <c r="D2" s="9" t="s">
        <v>50</v>
      </c>
      <c r="E2" s="5"/>
      <c r="F2" s="60" t="s">
        <v>79</v>
      </c>
      <c r="K2" s="227" t="s">
        <v>61</v>
      </c>
      <c r="L2" s="228"/>
    </row>
    <row r="3" spans="1:12" x14ac:dyDescent="0.2">
      <c r="A3" s="8" t="s">
        <v>48</v>
      </c>
      <c r="B3" s="8" t="s">
        <v>49</v>
      </c>
      <c r="D3" s="71" t="s">
        <v>81</v>
      </c>
      <c r="F3" s="60"/>
      <c r="H3" s="227" t="s">
        <v>102</v>
      </c>
      <c r="I3" s="228"/>
      <c r="K3" s="57" t="s">
        <v>48</v>
      </c>
      <c r="L3" s="58" t="s">
        <v>55</v>
      </c>
    </row>
    <row r="4" spans="1:12" x14ac:dyDescent="0.2">
      <c r="A4" s="8" t="s">
        <v>33</v>
      </c>
      <c r="B4" s="8" t="s">
        <v>45</v>
      </c>
      <c r="D4" s="60" t="s">
        <v>87</v>
      </c>
      <c r="F4" s="60" t="s">
        <v>147</v>
      </c>
      <c r="H4" s="12" t="s">
        <v>48</v>
      </c>
      <c r="I4" s="13" t="s">
        <v>55</v>
      </c>
      <c r="K4" s="57"/>
      <c r="L4" s="15"/>
    </row>
    <row r="5" spans="1:12" ht="13.5" thickBot="1" x14ac:dyDescent="0.25">
      <c r="A5" s="8" t="s">
        <v>34</v>
      </c>
      <c r="B5" s="8" t="s">
        <v>46</v>
      </c>
      <c r="D5" s="60" t="s">
        <v>88</v>
      </c>
      <c r="F5" s="60" t="s">
        <v>73</v>
      </c>
      <c r="H5" s="76" t="s">
        <v>103</v>
      </c>
      <c r="I5" s="15">
        <v>0</v>
      </c>
      <c r="K5" s="59" t="s">
        <v>12</v>
      </c>
      <c r="L5" s="16">
        <v>30</v>
      </c>
    </row>
    <row r="6" spans="1:12" ht="13.5" thickBot="1" x14ac:dyDescent="0.25">
      <c r="A6" s="8" t="s">
        <v>35</v>
      </c>
      <c r="B6" s="8" t="s">
        <v>46</v>
      </c>
      <c r="D6" s="60" t="s">
        <v>89</v>
      </c>
      <c r="F6" s="60" t="s">
        <v>74</v>
      </c>
      <c r="H6" s="57" t="s">
        <v>104</v>
      </c>
      <c r="I6" s="15">
        <v>80</v>
      </c>
    </row>
    <row r="7" spans="1:12" ht="13.5" thickBot="1" x14ac:dyDescent="0.25">
      <c r="A7" s="8" t="s">
        <v>36</v>
      </c>
      <c r="B7" s="8" t="s">
        <v>46</v>
      </c>
      <c r="D7" s="60" t="s">
        <v>90</v>
      </c>
      <c r="F7" s="60" t="s">
        <v>75</v>
      </c>
      <c r="H7" s="59" t="s">
        <v>105</v>
      </c>
      <c r="I7" s="16">
        <v>10</v>
      </c>
      <c r="K7" s="227" t="s">
        <v>155</v>
      </c>
      <c r="L7" s="228"/>
    </row>
    <row r="8" spans="1:12" x14ac:dyDescent="0.2">
      <c r="A8" s="8" t="s">
        <v>37</v>
      </c>
      <c r="B8" s="60" t="s">
        <v>47</v>
      </c>
      <c r="D8" s="60" t="s">
        <v>91</v>
      </c>
      <c r="F8" s="60" t="s">
        <v>76</v>
      </c>
      <c r="K8" s="57" t="s">
        <v>48</v>
      </c>
      <c r="L8" s="58" t="s">
        <v>55</v>
      </c>
    </row>
    <row r="9" spans="1:12" ht="13.5" thickBot="1" x14ac:dyDescent="0.25">
      <c r="A9" s="8" t="s">
        <v>38</v>
      </c>
      <c r="B9" s="8" t="s">
        <v>47</v>
      </c>
      <c r="D9" s="60" t="s">
        <v>92</v>
      </c>
      <c r="F9" s="60" t="s">
        <v>78</v>
      </c>
      <c r="K9" s="59" t="s">
        <v>121</v>
      </c>
      <c r="L9" s="16">
        <v>50</v>
      </c>
    </row>
    <row r="10" spans="1:12" ht="13.5" thickBot="1" x14ac:dyDescent="0.25">
      <c r="A10" s="8" t="s">
        <v>39</v>
      </c>
      <c r="B10" s="8" t="s">
        <v>47</v>
      </c>
      <c r="D10" s="60" t="s">
        <v>93</v>
      </c>
      <c r="F10" s="60" t="s">
        <v>77</v>
      </c>
      <c r="H10" s="60" t="s">
        <v>124</v>
      </c>
    </row>
    <row r="11" spans="1:12" x14ac:dyDescent="0.2">
      <c r="A11" s="8" t="s">
        <v>40</v>
      </c>
      <c r="B11" s="8" t="s">
        <v>47</v>
      </c>
      <c r="D11" s="60" t="s">
        <v>94</v>
      </c>
      <c r="H11" s="60" t="s">
        <v>125</v>
      </c>
      <c r="K11" s="227" t="s">
        <v>100</v>
      </c>
      <c r="L11" s="228"/>
    </row>
    <row r="12" spans="1:12" x14ac:dyDescent="0.2">
      <c r="A12" s="8" t="s">
        <v>41</v>
      </c>
      <c r="B12" s="8" t="s">
        <v>45</v>
      </c>
      <c r="D12" s="60" t="s">
        <v>95</v>
      </c>
      <c r="F12" s="60" t="s">
        <v>116</v>
      </c>
      <c r="H12" s="60" t="s">
        <v>126</v>
      </c>
      <c r="K12" s="57" t="s">
        <v>63</v>
      </c>
      <c r="L12" s="58" t="s">
        <v>64</v>
      </c>
    </row>
    <row r="13" spans="1:12" ht="13.5" thickBot="1" x14ac:dyDescent="0.25">
      <c r="A13" s="8" t="s">
        <v>42</v>
      </c>
      <c r="B13" s="8" t="s">
        <v>45</v>
      </c>
      <c r="D13" s="60" t="s">
        <v>96</v>
      </c>
      <c r="F13" s="79">
        <v>0.05</v>
      </c>
      <c r="H13" s="60" t="s">
        <v>127</v>
      </c>
      <c r="K13" s="59"/>
      <c r="L13" s="16">
        <v>125</v>
      </c>
    </row>
    <row r="14" spans="1:12" x14ac:dyDescent="0.2">
      <c r="A14" s="8" t="s">
        <v>43</v>
      </c>
      <c r="B14" s="8" t="s">
        <v>45</v>
      </c>
      <c r="D14" s="60" t="s">
        <v>97</v>
      </c>
      <c r="H14" s="55"/>
    </row>
    <row r="15" spans="1:12" x14ac:dyDescent="0.2">
      <c r="A15" s="8" t="s">
        <v>44</v>
      </c>
      <c r="B15" s="8" t="s">
        <v>45</v>
      </c>
      <c r="D15" s="60" t="s">
        <v>98</v>
      </c>
      <c r="H15" s="55"/>
    </row>
    <row r="16" spans="1:12" ht="13.5" thickBot="1" x14ac:dyDescent="0.25">
      <c r="F16" s="144"/>
      <c r="G16" s="144"/>
      <c r="H16" s="144"/>
      <c r="I16" s="144"/>
      <c r="K16" s="55"/>
      <c r="L16" s="64"/>
    </row>
    <row r="17" spans="1:12" x14ac:dyDescent="0.2">
      <c r="A17" s="229"/>
      <c r="B17" s="229"/>
      <c r="F17" s="60"/>
      <c r="G17" s="60"/>
      <c r="H17" s="60"/>
      <c r="I17" s="60"/>
      <c r="K17" s="227" t="s">
        <v>110</v>
      </c>
      <c r="L17" s="228"/>
    </row>
    <row r="18" spans="1:12" x14ac:dyDescent="0.2">
      <c r="A18" s="60"/>
      <c r="B18" s="60"/>
      <c r="D18" s="55"/>
      <c r="F18" s="60"/>
      <c r="G18" s="102"/>
      <c r="H18" s="102"/>
      <c r="I18" s="102"/>
      <c r="K18" s="57" t="s">
        <v>48</v>
      </c>
      <c r="L18" s="58" t="s">
        <v>55</v>
      </c>
    </row>
    <row r="19" spans="1:12" ht="13.5" thickBot="1" x14ac:dyDescent="0.25">
      <c r="A19" s="60"/>
      <c r="B19" s="105"/>
      <c r="F19" s="60"/>
      <c r="G19" s="102"/>
      <c r="H19" s="102"/>
      <c r="I19" s="102"/>
      <c r="K19" s="59" t="s">
        <v>111</v>
      </c>
      <c r="L19" s="16">
        <v>40</v>
      </c>
    </row>
    <row r="20" spans="1:12" x14ac:dyDescent="0.2">
      <c r="A20" s="60"/>
      <c r="B20" s="105"/>
      <c r="F20" s="60"/>
      <c r="G20" s="143"/>
      <c r="H20" s="102"/>
      <c r="I20" s="102"/>
    </row>
    <row r="21" spans="1:12" x14ac:dyDescent="0.2">
      <c r="K21" s="225"/>
      <c r="L21" s="226"/>
    </row>
    <row r="22" spans="1:12" x14ac:dyDescent="0.2">
      <c r="H22" s="55"/>
      <c r="K22" s="55"/>
      <c r="L22" s="55"/>
    </row>
    <row r="23" spans="1:12" x14ac:dyDescent="0.2">
      <c r="H23" s="55"/>
      <c r="K23" s="55"/>
    </row>
    <row r="24" spans="1:12" x14ac:dyDescent="0.2">
      <c r="H24" s="55"/>
      <c r="K24" s="55"/>
    </row>
    <row r="25" spans="1:12" x14ac:dyDescent="0.2">
      <c r="H25" s="55"/>
      <c r="K25" s="55"/>
    </row>
    <row r="26" spans="1:12" x14ac:dyDescent="0.2">
      <c r="K26" s="55"/>
    </row>
  </sheetData>
  <sheetProtection algorithmName="SHA-512" hashValue="RC0ce8T3Yz03ZhtQTToKjjgTvu1yamsU+0Ky6NpyEaNYmrReubM9EfoZdH4Zqx4XFfZNSqtB2CO5up0sSggqyg==" saltValue="TEK3hjHbfMr+sfWowzuP+Q==" spinCount="100000" sheet="1" selectLockedCells="1" selectUnlockedCells="1"/>
  <mergeCells count="8">
    <mergeCell ref="K21:L21"/>
    <mergeCell ref="H3:I3"/>
    <mergeCell ref="K17:L17"/>
    <mergeCell ref="A2:B2"/>
    <mergeCell ref="K2:L2"/>
    <mergeCell ref="K7:L7"/>
    <mergeCell ref="K11:L11"/>
    <mergeCell ref="A17:B17"/>
  </mergeCells>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5769269e-53c1-4a15-98c5-56bbee24e00c" xsi:nil="true"/>
    <lcf76f155ced4ddcb4097134ff3c332f xmlns="01cf32a0-213b-4cf5-be24-ea58366d61ab">
      <Terms xmlns="http://schemas.microsoft.com/office/infopath/2007/PartnerControls"/>
    </lcf76f155ced4ddcb4097134ff3c332f>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0D23CBF1EFEC40B818508D9555E1F7" ma:contentTypeVersion="12" ma:contentTypeDescription="Create a new document." ma:contentTypeScope="" ma:versionID="9317c56fcbfb79d9bd03f94527b6d0d8">
  <xsd:schema xmlns:xsd="http://www.w3.org/2001/XMLSchema" xmlns:xs="http://www.w3.org/2001/XMLSchema" xmlns:p="http://schemas.microsoft.com/office/2006/metadata/properties" xmlns:ns1="http://schemas.microsoft.com/sharepoint/v3" xmlns:ns2="01cf32a0-213b-4cf5-be24-ea58366d61ab" xmlns:ns3="5769269e-53c1-4a15-98c5-56bbee24e00c" targetNamespace="http://schemas.microsoft.com/office/2006/metadata/properties" ma:root="true" ma:fieldsID="5c98b010322b2d36b9bd7080346673f0" ns1:_="" ns2:_="" ns3:_="">
    <xsd:import namespace="http://schemas.microsoft.com/sharepoint/v3"/>
    <xsd:import namespace="01cf32a0-213b-4cf5-be24-ea58366d61ab"/>
    <xsd:import namespace="5769269e-53c1-4a15-98c5-56bbee24e00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cf32a0-213b-4cf5-be24-ea58366d61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cb661bd-580e-4f87-9e86-f3e9db1d3ba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69269e-53c1-4a15-98c5-56bbee24e00c"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3e1855dd-26e0-4a19-b076-713efd4dd33f}" ma:internalName="TaxCatchAll" ma:showField="CatchAllData" ma:web="5769269e-53c1-4a15-98c5-56bbee24e0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A3D555-F9FD-4864-BA93-F6A2661319C6}">
  <ds:schemaRefs>
    <ds:schemaRef ds:uri="http://schemas.openxmlformats.org/package/2006/metadata/core-properties"/>
    <ds:schemaRef ds:uri="http://purl.org/dc/elements/1.1/"/>
    <ds:schemaRef ds:uri="01cf32a0-213b-4cf5-be24-ea58366d61ab"/>
    <ds:schemaRef ds:uri="5769269e-53c1-4a15-98c5-56bbee24e00c"/>
    <ds:schemaRef ds:uri="http://schemas.microsoft.com/office/2006/metadata/properties"/>
    <ds:schemaRef ds:uri="http://purl.org/dc/terms/"/>
    <ds:schemaRef ds:uri="http://schemas.microsoft.com/sharepoint/v3"/>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9A5235F-841D-4D9B-ABBE-62B0D34E2B45}">
  <ds:schemaRefs>
    <ds:schemaRef ds:uri="http://schemas.microsoft.com/sharepoint/v3/contenttype/forms"/>
  </ds:schemaRefs>
</ds:datastoreItem>
</file>

<file path=customXml/itemProps3.xml><?xml version="1.0" encoding="utf-8"?>
<ds:datastoreItem xmlns:ds="http://schemas.openxmlformats.org/officeDocument/2006/customXml" ds:itemID="{6067080B-2CC2-44DC-86A9-4FA4FAF09F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1cf32a0-213b-4cf5-be24-ea58366d61ab"/>
    <ds:schemaRef ds:uri="5769269e-53c1-4a15-98c5-56bbee24e0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1 Program Expenses</vt:lpstr>
      <vt:lpstr>Budget Tracking Sheet</vt:lpstr>
      <vt:lpstr>Auto Data</vt:lpstr>
      <vt:lpstr>'1 Program Expenses'!Print_Area</vt:lpstr>
    </vt:vector>
  </TitlesOfParts>
  <Company>Missouri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Neyer, Ashley D</cp:lastModifiedBy>
  <cp:lastPrinted>2019-10-10T13:59:04Z</cp:lastPrinted>
  <dcterms:created xsi:type="dcterms:W3CDTF">2008-02-22T21:15:03Z</dcterms:created>
  <dcterms:modified xsi:type="dcterms:W3CDTF">2023-02-09T15:57:42Z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0x0101003C0D23CBF1EFEC40B818508D9555E1F7</vt:lpwstr>
  </property>
  <property fmtid="{D5CDD505-2E9C-101B-9397-08002B2CF9AE}" pid="3" name="Order">
    <vt:r8>9000</vt:r8>
  </property>
</Properties>
</file>